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DIS  PRO ULP" sheetId="1" r:id="rId1"/>
    <sheet name="מערכות ועידה קוויות  PRO ULP" sheetId="2" r:id="rId2"/>
  </sheets>
  <definedNames>
    <definedName name="_xlfn.IFERROR" hidden="1">#NAME?</definedName>
    <definedName name="_xlnm.Print_Area" localSheetId="1">'מערכות ועידה קוויות  PRO ULP'!$B$2:$I$60</definedName>
    <definedName name="_xlnm.Print_Titles" localSheetId="1">'מערכות ועידה קוויות  PRO ULP'!$10:$12</definedName>
  </definedNames>
  <calcPr fullCalcOnLoad="1"/>
</workbook>
</file>

<file path=xl/sharedStrings.xml><?xml version="1.0" encoding="utf-8"?>
<sst xmlns="http://schemas.openxmlformats.org/spreadsheetml/2006/main" count="289" uniqueCount="209">
  <si>
    <t>יחידת בקרה מרכזית עם תוכנה בסיסית</t>
  </si>
  <si>
    <t>נדרש מיקרופון לכל עמדה מהדגמים המופיעים כאן</t>
  </si>
  <si>
    <t>לצרכן לפני מע"מ</t>
  </si>
  <si>
    <t>לצרכן כולל מע"מ</t>
  </si>
  <si>
    <t>למיק אלה</t>
  </si>
  <si>
    <t>מגן רוח</t>
  </si>
  <si>
    <t>מיקרופון עם טבעת לאד גדולה</t>
  </si>
  <si>
    <t>50 ס"מ</t>
  </si>
  <si>
    <t>40 ס"מ</t>
  </si>
  <si>
    <t>דגמים חצי תעשיתיים קלים למטרות שמיעה במערכות מוניטורים אלחוטיים וקוויים SHURE. הנמצאים בגיליון 11 במחירון זה.</t>
  </si>
  <si>
    <t>DIS     DH HEADPHONES</t>
  </si>
  <si>
    <t>אוזניות אלה מתאימות לשמיעת דיבור במערכות פיקוד שטח אלחוטיות PSM200</t>
  </si>
  <si>
    <t>6025 יוצאת מהמגוון</t>
  </si>
  <si>
    <t>שני דגמים חליפיים</t>
  </si>
  <si>
    <t>מתאימה להתקנה על עמדת יו"ר ועמדת משתתפים</t>
  </si>
  <si>
    <t>שני הדגמים עדיין במלאי</t>
  </si>
  <si>
    <t xml:space="preserve">אוזנית מונו קלה על אוזן אחת </t>
  </si>
  <si>
    <t>DH 6025/6225</t>
  </si>
  <si>
    <t>אוזנית סטריאו קלה חצי מתקפלת על הראש לשתי האוזניים</t>
  </si>
  <si>
    <t>DH 6021</t>
  </si>
  <si>
    <t>חדש</t>
  </si>
  <si>
    <t>מחייב שימוש במתאם AC 5901 כלול במחיר. בקניה של ראש מיקרופון R לפי בחירה/      המחירים כאן יחודיים לקנייה של מערכת שלמה</t>
  </si>
  <si>
    <t>המחיר הזה רק עם מערכת DC 5900 F</t>
  </si>
  <si>
    <t>38.1 MM</t>
  </si>
  <si>
    <t>15 INTCH</t>
  </si>
  <si>
    <t>MX415RLP/N</t>
  </si>
  <si>
    <t>25.4 MM</t>
  </si>
  <si>
    <t>10 INTCH</t>
  </si>
  <si>
    <t>MX410RLP/N</t>
  </si>
  <si>
    <t>מחייב שימוש במתאם AC 5901 . ובראש מיקרופון 180R לפי בחירה/ כלולים במחיר     המחירים כאן יחודיים לקנייה של מערכת שלמה</t>
  </si>
  <si>
    <t>12.7 MM</t>
  </si>
  <si>
    <t>5  INTCH</t>
  </si>
  <si>
    <t>MX405RLP/N</t>
  </si>
  <si>
    <t xml:space="preserve">מתאם שקע תקע XLR למיקרופונים SHURE סדרה MX405 410 415 בלבד </t>
  </si>
  <si>
    <t>AC 5901</t>
  </si>
  <si>
    <t>קבוצת אופציות שניה</t>
  </si>
  <si>
    <t>GOOSENECK</t>
  </si>
  <si>
    <t xml:space="preserve">MICROPHONES </t>
  </si>
  <si>
    <t>מתאים להתקנה על המיקרופונים GM  של יו"ר ועמדת משתתפים</t>
  </si>
  <si>
    <t>GM**-WS</t>
  </si>
  <si>
    <t>מתאים להתקנה על עמדת יו"ר ועמדת משתתפים                    גם DC 5980 P וגם  DC 590 F</t>
  </si>
  <si>
    <t>GM 5923</t>
  </si>
  <si>
    <t>קבוצת אופציות ראשונה</t>
  </si>
  <si>
    <t>חבילה של 20 יחידות</t>
  </si>
  <si>
    <t>AC 5900 CC</t>
  </si>
  <si>
    <t>מהדקי כבל אל מתחת לשולחנות או בדופן</t>
  </si>
  <si>
    <t>FP 5981 F</t>
  </si>
  <si>
    <t>OL7</t>
  </si>
  <si>
    <t>OL5 / OL6</t>
  </si>
  <si>
    <t>FP 5921 F</t>
  </si>
  <si>
    <t>OL3</t>
  </si>
  <si>
    <t>OL1 / OL2 / OL4</t>
  </si>
  <si>
    <t>למכירת הרמקול בנפרד יש להוסיף 15%</t>
  </si>
  <si>
    <t>המחירים האלה רק לקניה עם מערכת שלמה  DC 5900 F</t>
  </si>
  <si>
    <t>לעמדת יושב ראש  /   ולמשתמשים</t>
  </si>
  <si>
    <t>LS 5900 F</t>
  </si>
  <si>
    <t>רמקול חיצוני לסדרה השטוחה לתוך השולחנות</t>
  </si>
  <si>
    <t>מכסה חיצוני ארוך פעיל על הבסיס שבתוך השולחן</t>
  </si>
  <si>
    <t>מכסה חיצוני קצר פעיל על הבסיס שבתוך השולחן</t>
  </si>
  <si>
    <t>חלק פנימי בסיס בלבד לתוך השולחן</t>
  </si>
  <si>
    <t>DC 5900 F</t>
  </si>
  <si>
    <t>הסדרה השטוחה לתוך השולחנות</t>
  </si>
  <si>
    <t>כולל רמקול כניסת XLR Kמיקרופון וכניסות מעבר ויציאה</t>
  </si>
  <si>
    <t>עד 2</t>
  </si>
  <si>
    <t>נייד על השולחן</t>
  </si>
  <si>
    <t>עמדת יושב ראש  /   ומשתמשים</t>
  </si>
  <si>
    <t>DC 5980 P</t>
  </si>
  <si>
    <t>כולל מערך תצורה על מאגר החסן נייד USB</t>
  </si>
  <si>
    <t>מכשיר בקרה מרכזית וניהול הישיבה</t>
  </si>
  <si>
    <t>קבוע על השולחן</t>
  </si>
  <si>
    <t xml:space="preserve">CU 5905 </t>
  </si>
  <si>
    <t>DDS 5900</t>
  </si>
  <si>
    <t>ULP-PRO</t>
  </si>
  <si>
    <t>רק במערכות 6000 הרשומות כאן למטה יש תוכנה וכרטיסים  לאפשרויות הצבעה  וניהול רישום</t>
  </si>
  <si>
    <t xml:space="preserve">סדרה זו אינה כוללת  אפשרות הצבעה </t>
  </si>
  <si>
    <t>הסדרה  החדשה פריטים על השולחן במחירים תחרותיים</t>
  </si>
  <si>
    <t>בקרי  שמע  ושיחות כולל שני ערוצי תרגום</t>
  </si>
  <si>
    <t>ראו שכבלים אלה שנמכרים בחנויות תקשורת  למערכת זו יהיו ברמה גבוהה.</t>
  </si>
  <si>
    <t>חיבורי המערכת נעשים עם כבלים CAT-5 או כאלה ברמה משופרת  CAT-6  או  CAT-7</t>
  </si>
  <si>
    <t>אין אנו מבצעים התקנה כל שהיא - לפרטים ולמחירי התקנה פנו לחברות המתמחות בכך.</t>
  </si>
  <si>
    <t>להתקנה ולהפעלה נדרש ידע טכני והכרת המוצר</t>
  </si>
  <si>
    <t>מע"מ</t>
  </si>
  <si>
    <t>לפני</t>
  </si>
  <si>
    <t>כולל</t>
  </si>
  <si>
    <t>מחיר ₪</t>
  </si>
  <si>
    <t>תיאור</t>
  </si>
  <si>
    <t>מספר עמדות</t>
  </si>
  <si>
    <t>סוג</t>
  </si>
  <si>
    <t>דגם</t>
  </si>
  <si>
    <t>שלכם</t>
  </si>
  <si>
    <t>לצרכן</t>
  </si>
  <si>
    <t>PRO-USERS</t>
  </si>
  <si>
    <t xml:space="preserve">מוסדות ממשלה - משטרה - יחידות צבא  -  בנקים - חברות השקעות  -  ניהול נכסים  </t>
  </si>
  <si>
    <t>מכשור מיקרופונים ותוכנה לשיחות ועידה, לישיבות מטה, לבתי משפט, למועצות מקומיות, לחדרי מנהלה באוניברסיטאות ובמרכזים רפואיים כוללים ערוצי תרגום, ניהול סדר יום ואפשרויות הצבעה</t>
  </si>
  <si>
    <t>גבעון אלקטרוניקה בע"מ</t>
  </si>
  <si>
    <t>תאריך תחוּלה:</t>
  </si>
  <si>
    <t>ULP</t>
  </si>
  <si>
    <t>מערכות שמע מיקרופונים לתפעול מיוחד רישום והצבעות בחדרי ישיבות</t>
  </si>
  <si>
    <t>PRO</t>
  </si>
  <si>
    <t>שעות קבלה למיקצוענים וחנויות עד 08:00-16:00</t>
  </si>
  <si>
    <t>אולפנים ומוסיקה לאירועים   PRO - ULP</t>
  </si>
  <si>
    <t>המחירים מבוססים על שער הדולר 3.80 עם רצועת ניידות</t>
  </si>
  <si>
    <t>בתוקף ליום הוצאתו בלבד - להתאמה קובע המחירון הנמצא במשרדנו</t>
  </si>
  <si>
    <t>בקרוב אצלנו</t>
  </si>
  <si>
    <t>יוצא מהמגוון</t>
  </si>
  <si>
    <t>שעות קבלה למיקצוענים עד 16:00</t>
  </si>
  <si>
    <t xml:space="preserve">פריט שעבר שינוי </t>
  </si>
  <si>
    <t>פריט חדש</t>
  </si>
  <si>
    <t>פריט בהרכבה מקומית</t>
  </si>
  <si>
    <t>מקרא צבעים:</t>
  </si>
  <si>
    <t>מחבר מתח  Sub-D, זכר</t>
  </si>
  <si>
    <t>C1-PL-MC</t>
  </si>
  <si>
    <t>מחבר</t>
  </si>
  <si>
    <t>מחבר מתח  Sub-D, נקבה</t>
  </si>
  <si>
    <t>C1-PL-FC</t>
  </si>
  <si>
    <t>שנאי אודיו, output</t>
  </si>
  <si>
    <t>C1-OT</t>
  </si>
  <si>
    <t>שנאי</t>
  </si>
  <si>
    <t>שנאי אודיו, input</t>
  </si>
  <si>
    <t>C1-IT</t>
  </si>
  <si>
    <t xml:space="preserve">מתאם לטלפון ולוידאו קונפרנס </t>
  </si>
  <si>
    <t>RPC230</t>
  </si>
  <si>
    <t>מתאם</t>
  </si>
  <si>
    <t>מחבר SUB-25, נקבה</t>
  </si>
  <si>
    <t>RPC220</t>
  </si>
  <si>
    <t>מחבר SUB-25, זכר</t>
  </si>
  <si>
    <t>RPC210</t>
  </si>
  <si>
    <t xml:space="preserve">מחבר לכבל </t>
  </si>
  <si>
    <t>RPC200</t>
  </si>
  <si>
    <t>מארז לנשיאת 20 יחידות</t>
  </si>
  <si>
    <t>C1-RC20</t>
  </si>
  <si>
    <t>מארז</t>
  </si>
  <si>
    <t>מחבר לכבל שרשור, זכר</t>
  </si>
  <si>
    <t>C1-BMC</t>
  </si>
  <si>
    <t>מתאם לחיבור כבלי שרשור</t>
  </si>
  <si>
    <t>C1-BC</t>
  </si>
  <si>
    <t>מתאם Floor-X להארכה</t>
  </si>
  <si>
    <t>C1-FX</t>
  </si>
  <si>
    <t>כבל</t>
  </si>
  <si>
    <t>כבל מתח 100 מ'</t>
  </si>
  <si>
    <t>C1-PL100</t>
  </si>
  <si>
    <t>כבל מתח 50 מ'</t>
  </si>
  <si>
    <t>C1-PL50</t>
  </si>
  <si>
    <t>כבל מתח 20 מ'</t>
  </si>
  <si>
    <t>C1-PL20</t>
  </si>
  <si>
    <t>כבל מתח 10 מ'</t>
  </si>
  <si>
    <t>C1-PL10</t>
  </si>
  <si>
    <t>כבל שרשור 100 מ'</t>
  </si>
  <si>
    <t>C1-B100</t>
  </si>
  <si>
    <t>כבל שרשור 10 מ'</t>
  </si>
  <si>
    <t>C1-B10</t>
  </si>
  <si>
    <t>כבל שרשור 5 מ'</t>
  </si>
  <si>
    <t>C1-B5</t>
  </si>
  <si>
    <t>כבל שרשור 2 מ'</t>
  </si>
  <si>
    <t>C1-B2</t>
  </si>
  <si>
    <t>נתב וספק-כוח Intellimix</t>
  </si>
  <si>
    <t>C1-PS60i-E</t>
  </si>
  <si>
    <t>Intellimix</t>
  </si>
  <si>
    <t>יחידת שליטה ליושב-ראש Intellimix</t>
  </si>
  <si>
    <t>C1-Ci</t>
  </si>
  <si>
    <t>יחידת משתמש Intellimix</t>
  </si>
  <si>
    <t>C1-Di</t>
  </si>
  <si>
    <t>נתב וספק-כוח Standard</t>
  </si>
  <si>
    <t>C1-PS30s-E</t>
  </si>
  <si>
    <t>Standard</t>
  </si>
  <si>
    <t>יחידת שליטה ליושב-ראש Standard</t>
  </si>
  <si>
    <t>C1-Cs</t>
  </si>
  <si>
    <t>ConferenceOne</t>
  </si>
  <si>
    <t>יחידת משתמש Standard</t>
  </si>
  <si>
    <t>C1-Ds</t>
  </si>
  <si>
    <t>סדרה</t>
  </si>
  <si>
    <t xml:space="preserve">שלכם </t>
  </si>
  <si>
    <t xml:space="preserve">15%  הנחה למחירים אלה </t>
  </si>
  <si>
    <t>הורדה של 30% 25.2.14</t>
  </si>
  <si>
    <t>מיכשור לחדרי ישיבות  ללא הצבעה - יוצא מהמגוון במחיר מיוחד</t>
  </si>
  <si>
    <t>אולפנים ומוסיקה לאירועים PRO-ULP</t>
  </si>
  <si>
    <t>.9*.8586+5</t>
  </si>
  <si>
    <t>%</t>
  </si>
  <si>
    <t>ערכת 20 יחידות אזיקונים מתפסים ל"צמות-כבלים"</t>
  </si>
  <si>
    <t>מחיר למיקרופונים MX לפי הכיווניות ולפי הדגם הנבחר</t>
  </si>
  <si>
    <t>מתאם - מחבר להתקנת מיקרופונים מהסדר MX405-415  על עמדת יו"ר ועמדת משתתפים  DC 5900 F</t>
  </si>
  <si>
    <t xml:space="preserve">        כעת  במלאי   DC 5900 F      במלאי    DDS 5900</t>
  </si>
  <si>
    <t>לאחרונה  נוספו מוצרים חדשים להתקנה בתוך השולחנות הספקה כעת שוטפת במלאי</t>
  </si>
  <si>
    <t>הפריטים נמכרים בחמישיות באריזתם</t>
  </si>
  <si>
    <t>המחירים ליחידה להמחשה בלבד</t>
  </si>
  <si>
    <t>כל דגם בפני עצמו</t>
  </si>
  <si>
    <t>הפריטים נמכרים בזוגות באריזתם</t>
  </si>
  <si>
    <t>חמש לוחיות כיסוי חיצוניות ארוכות עם סימוני שימוש לסדרה השטוחה לתוך השולחנות</t>
  </si>
  <si>
    <t>שתי לוחיות כיסוי חיצוניות ארוכות עם סימוני שימוש לסדרה השטוחה לתוך השולחנות</t>
  </si>
  <si>
    <t>חמש לוחיות כיסוי חיצוניות קצרה עם סימוני שימוש לסדרה השטוחה לתוך השולחנות</t>
  </si>
  <si>
    <t>פירוט הסימנים ומשמעותם בקטלוג היצרן</t>
  </si>
  <si>
    <t>הצעות מבנה לדוגמא</t>
  </si>
  <si>
    <t>שלוש מתוך כמה וכמה</t>
  </si>
  <si>
    <t>with  MX405-C MIC</t>
  </si>
  <si>
    <t>FP 5921 DELIGATE</t>
  </si>
  <si>
    <t>with  GM 5923 -C MIC</t>
  </si>
  <si>
    <t>with  MX410-C MIC</t>
  </si>
  <si>
    <t>DC 5900 F BASE UNIT //  FP 5921 F FRONT UNIT  //  FP 5921 OL1  OVERLAY STICKR  //  AC 5901 MIC ADAPTER   //  MX405/C MIC  //  LS 5900 F  SPEAKERS</t>
  </si>
  <si>
    <t>FP 5981 CHAIRMAN</t>
  </si>
  <si>
    <t>DC 5900 F BASE UNIT //  FP 5981 F FRONT UNIT  //  FP 5981 OL7  OVERLAY STICKR  //  AC 5901 MIC ADAPTER   //  MX410/C MIC  //  LS 5900 F  SPEAKERS</t>
  </si>
  <si>
    <t>FP 5981 DELIGATE</t>
  </si>
  <si>
    <t>DC 5900 F BASE UNIT //  FP 5981 F FRONT UNIT  //  FP 5981 OL5  OVERLAY STICKR  //  GM 5923 MIC   //  LS 5900 F  SPEAKERS</t>
  </si>
  <si>
    <t>עמדה ארוכה מושלמת לנציג</t>
  </si>
  <si>
    <t>עמדה ארוכה מושלמת ליושב ראש</t>
  </si>
  <si>
    <t>עמדה קצרה מושלמת לנציג</t>
  </si>
  <si>
    <t>צ"ל</t>
  </si>
  <si>
    <t>מחירים  בפועל</t>
  </si>
  <si>
    <t>המחירים אינם כוללים יעוץ בשטח ולא התקנה - כל אלה  ייעשו רק באמצעות אינטגרטורים בתשלום</t>
  </si>
  <si>
    <t>בקטלוג AL1834SE  תמצאו מגוון עצום של אפשרויות הרכבה מודולרית לפריטים אלה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</si>
</sst>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00"/>
    <numFmt numFmtId="166" formatCode="0.0%"/>
    <numFmt numFmtId="167" formatCode="_-* #,##0.00\ [$€-1]_-;\-* #,##0.00\ [$€-1]_-;_-* &quot;-&quot;??\ [$€-1]_-"/>
    <numFmt numFmtId="168" formatCode="_(&quot;$&quot;* #,##0.00_);_(&quot;$&quot;* \(#,##0.00\);_(&quot;$&quot;* &quot;-&quot;??_);_(@_)"/>
    <numFmt numFmtId="169" formatCode="_ * #,##0_ ;_ * \-#,##0_ ;_ * &quot;-&quot;??_ ;_ @_ 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20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22"/>
      <name val="Arial"/>
      <family val="2"/>
    </font>
    <font>
      <b/>
      <sz val="11"/>
      <color indexed="57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9"/>
      <color indexed="56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1"/>
      <color indexed="12"/>
      <name val="Arial"/>
      <family val="2"/>
    </font>
    <font>
      <sz val="16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1"/>
      <color indexed="60"/>
      <name val="Arial"/>
      <family val="2"/>
    </font>
    <font>
      <b/>
      <sz val="14"/>
      <name val="Arial"/>
      <family val="2"/>
    </font>
    <font>
      <b/>
      <sz val="9"/>
      <color indexed="57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56"/>
      <name val="Arial"/>
      <family val="2"/>
    </font>
    <font>
      <b/>
      <u val="single"/>
      <sz val="11"/>
      <color indexed="57"/>
      <name val="Arial"/>
      <family val="2"/>
    </font>
    <font>
      <b/>
      <u val="single"/>
      <sz val="12"/>
      <color indexed="57"/>
      <name val="Arial"/>
      <family val="2"/>
    </font>
    <font>
      <b/>
      <sz val="9"/>
      <color indexed="60"/>
      <name val="Arial"/>
      <family val="2"/>
    </font>
    <font>
      <b/>
      <u val="single"/>
      <sz val="12"/>
      <color indexed="56"/>
      <name val="Arial"/>
      <family val="2"/>
    </font>
    <font>
      <b/>
      <sz val="9"/>
      <color indexed="23"/>
      <name val="Arial"/>
      <family val="2"/>
    </font>
    <font>
      <sz val="12"/>
      <color indexed="57"/>
      <name val="Arial"/>
      <family val="2"/>
    </font>
    <font>
      <b/>
      <u val="single"/>
      <sz val="9"/>
      <name val="Arial"/>
      <family val="2"/>
    </font>
    <font>
      <b/>
      <sz val="12"/>
      <color indexed="23"/>
      <name val="Arial"/>
      <family val="2"/>
    </font>
    <font>
      <u val="single"/>
      <sz val="9"/>
      <name val="Arial"/>
      <family val="2"/>
    </font>
    <font>
      <b/>
      <sz val="9"/>
      <color indexed="1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color indexed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63"/>
      <name val="Arial"/>
      <family val="2"/>
    </font>
    <font>
      <sz val="10"/>
      <color indexed="56"/>
      <name val="Arial"/>
      <family val="2"/>
    </font>
    <font>
      <b/>
      <sz val="10"/>
      <color indexed="40"/>
      <name val="Arial"/>
      <family val="2"/>
    </font>
    <font>
      <b/>
      <sz val="10"/>
      <color indexed="57"/>
      <name val="Arial"/>
      <family val="2"/>
    </font>
    <font>
      <b/>
      <sz val="10"/>
      <color indexed="23"/>
      <name val="Arial"/>
      <family val="2"/>
    </font>
    <font>
      <b/>
      <sz val="10"/>
      <color indexed="56"/>
      <name val="Arial"/>
      <family val="2"/>
    </font>
    <font>
      <b/>
      <sz val="11"/>
      <color indexed="19"/>
      <name val="Arial"/>
      <family val="2"/>
    </font>
    <font>
      <b/>
      <sz val="14"/>
      <color indexed="30"/>
      <name val="Arial"/>
      <family val="2"/>
    </font>
    <font>
      <b/>
      <sz val="12"/>
      <color indexed="57"/>
      <name val="Arial"/>
      <family val="2"/>
    </font>
    <font>
      <b/>
      <sz val="12"/>
      <color indexed="11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 style="thin"/>
      <bottom style="thin"/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</borders>
  <cellStyleXfs count="132"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45" fillId="3" borderId="0" applyNumberFormat="0" applyBorder="0" applyAlignment="0" applyProtection="0"/>
    <xf numFmtId="0" fontId="90" fillId="4" borderId="0" applyNumberFormat="0" applyBorder="0" applyAlignment="0" applyProtection="0"/>
    <xf numFmtId="0" fontId="45" fillId="5" borderId="0" applyNumberFormat="0" applyBorder="0" applyAlignment="0" applyProtection="0"/>
    <xf numFmtId="0" fontId="90" fillId="6" borderId="0" applyNumberFormat="0" applyBorder="0" applyAlignment="0" applyProtection="0"/>
    <xf numFmtId="0" fontId="45" fillId="7" borderId="0" applyNumberFormat="0" applyBorder="0" applyAlignment="0" applyProtection="0"/>
    <xf numFmtId="0" fontId="90" fillId="8" borderId="0" applyNumberFormat="0" applyBorder="0" applyAlignment="0" applyProtection="0"/>
    <xf numFmtId="0" fontId="45" fillId="9" borderId="0" applyNumberFormat="0" applyBorder="0" applyAlignment="0" applyProtection="0"/>
    <xf numFmtId="0" fontId="90" fillId="10" borderId="0" applyNumberFormat="0" applyBorder="0" applyAlignment="0" applyProtection="0"/>
    <xf numFmtId="0" fontId="45" fillId="11" borderId="0" applyNumberFormat="0" applyBorder="0" applyAlignment="0" applyProtection="0"/>
    <xf numFmtId="0" fontId="90" fillId="12" borderId="0" applyNumberFormat="0" applyBorder="0" applyAlignment="0" applyProtection="0"/>
    <xf numFmtId="0" fontId="45" fillId="13" borderId="0" applyNumberFormat="0" applyBorder="0" applyAlignment="0" applyProtection="0"/>
    <xf numFmtId="0" fontId="90" fillId="14" borderId="0" applyNumberFormat="0" applyBorder="0" applyAlignment="0" applyProtection="0"/>
    <xf numFmtId="0" fontId="45" fillId="15" borderId="0" applyNumberFormat="0" applyBorder="0" applyAlignment="0" applyProtection="0"/>
    <xf numFmtId="0" fontId="90" fillId="16" borderId="0" applyNumberFormat="0" applyBorder="0" applyAlignment="0" applyProtection="0"/>
    <xf numFmtId="0" fontId="45" fillId="17" borderId="0" applyNumberFormat="0" applyBorder="0" applyAlignment="0" applyProtection="0"/>
    <xf numFmtId="0" fontId="90" fillId="18" borderId="0" applyNumberFormat="0" applyBorder="0" applyAlignment="0" applyProtection="0"/>
    <xf numFmtId="0" fontId="45" fillId="19" borderId="0" applyNumberFormat="0" applyBorder="0" applyAlignment="0" applyProtection="0"/>
    <xf numFmtId="0" fontId="90" fillId="20" borderId="0" applyNumberFormat="0" applyBorder="0" applyAlignment="0" applyProtection="0"/>
    <xf numFmtId="0" fontId="45" fillId="9" borderId="0" applyNumberFormat="0" applyBorder="0" applyAlignment="0" applyProtection="0"/>
    <xf numFmtId="0" fontId="90" fillId="21" borderId="0" applyNumberFormat="0" applyBorder="0" applyAlignment="0" applyProtection="0"/>
    <xf numFmtId="0" fontId="45" fillId="15" borderId="0" applyNumberFormat="0" applyBorder="0" applyAlignment="0" applyProtection="0"/>
    <xf numFmtId="0" fontId="90" fillId="22" borderId="0" applyNumberFormat="0" applyBorder="0" applyAlignment="0" applyProtection="0"/>
    <xf numFmtId="0" fontId="45" fillId="23" borderId="0" applyNumberFormat="0" applyBorder="0" applyAlignment="0" applyProtection="0"/>
    <xf numFmtId="0" fontId="91" fillId="24" borderId="0" applyNumberFormat="0" applyBorder="0" applyAlignment="0" applyProtection="0"/>
    <xf numFmtId="0" fontId="46" fillId="25" borderId="0" applyNumberFormat="0" applyBorder="0" applyAlignment="0" applyProtection="0"/>
    <xf numFmtId="0" fontId="91" fillId="26" borderId="0" applyNumberFormat="0" applyBorder="0" applyAlignment="0" applyProtection="0"/>
    <xf numFmtId="0" fontId="46" fillId="17" borderId="0" applyNumberFormat="0" applyBorder="0" applyAlignment="0" applyProtection="0"/>
    <xf numFmtId="0" fontId="91" fillId="27" borderId="0" applyNumberFormat="0" applyBorder="0" applyAlignment="0" applyProtection="0"/>
    <xf numFmtId="0" fontId="46" fillId="19" borderId="0" applyNumberFormat="0" applyBorder="0" applyAlignment="0" applyProtection="0"/>
    <xf numFmtId="0" fontId="91" fillId="28" borderId="0" applyNumberFormat="0" applyBorder="0" applyAlignment="0" applyProtection="0"/>
    <xf numFmtId="0" fontId="46" fillId="29" borderId="0" applyNumberFormat="0" applyBorder="0" applyAlignment="0" applyProtection="0"/>
    <xf numFmtId="0" fontId="91" fillId="30" borderId="0" applyNumberFormat="0" applyBorder="0" applyAlignment="0" applyProtection="0"/>
    <xf numFmtId="0" fontId="46" fillId="31" borderId="0" applyNumberFormat="0" applyBorder="0" applyAlignment="0" applyProtection="0"/>
    <xf numFmtId="0" fontId="91" fillId="32" borderId="0" applyNumberFormat="0" applyBorder="0" applyAlignment="0" applyProtection="0"/>
    <xf numFmtId="0" fontId="46" fillId="33" borderId="0" applyNumberFormat="0" applyBorder="0" applyAlignment="0" applyProtection="0"/>
    <xf numFmtId="43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90" fillId="0" borderId="0" applyFont="0" applyFill="0" applyBorder="0" applyAlignment="0" applyProtection="0"/>
    <xf numFmtId="42" fontId="9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9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47" fillId="0" borderId="1" applyNumberFormat="0" applyProtection="0">
      <alignment horizontal="right" vertical="center"/>
    </xf>
    <xf numFmtId="4" fontId="47" fillId="0" borderId="1" applyNumberFormat="0" applyProtection="0">
      <alignment horizontal="left" vertical="center" indent="1"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0" fontId="91" fillId="34" borderId="0" applyNumberFormat="0" applyBorder="0" applyAlignment="0" applyProtection="0"/>
    <xf numFmtId="0" fontId="46" fillId="35" borderId="0" applyNumberFormat="0" applyBorder="0" applyAlignment="0" applyProtection="0"/>
    <xf numFmtId="0" fontId="91" fillId="36" borderId="0" applyNumberFormat="0" applyBorder="0" applyAlignment="0" applyProtection="0"/>
    <xf numFmtId="0" fontId="46" fillId="37" borderId="0" applyNumberFormat="0" applyBorder="0" applyAlignment="0" applyProtection="0"/>
    <xf numFmtId="0" fontId="91" fillId="38" borderId="0" applyNumberFormat="0" applyBorder="0" applyAlignment="0" applyProtection="0"/>
    <xf numFmtId="0" fontId="46" fillId="39" borderId="0" applyNumberFormat="0" applyBorder="0" applyAlignment="0" applyProtection="0"/>
    <xf numFmtId="0" fontId="91" fillId="40" borderId="0" applyNumberFormat="0" applyBorder="0" applyAlignment="0" applyProtection="0"/>
    <xf numFmtId="0" fontId="46" fillId="29" borderId="0" applyNumberFormat="0" applyBorder="0" applyAlignment="0" applyProtection="0"/>
    <xf numFmtId="0" fontId="91" fillId="41" borderId="0" applyNumberFormat="0" applyBorder="0" applyAlignment="0" applyProtection="0"/>
    <xf numFmtId="0" fontId="46" fillId="31" borderId="0" applyNumberFormat="0" applyBorder="0" applyAlignment="0" applyProtection="0"/>
    <xf numFmtId="0" fontId="91" fillId="42" borderId="0" applyNumberFormat="0" applyBorder="0" applyAlignment="0" applyProtection="0"/>
    <xf numFmtId="0" fontId="46" fillId="43" borderId="0" applyNumberFormat="0" applyBorder="0" applyAlignment="0" applyProtection="0"/>
    <xf numFmtId="0" fontId="90" fillId="44" borderId="2" applyNumberFormat="0" applyFont="0" applyAlignment="0" applyProtection="0"/>
    <xf numFmtId="0" fontId="45" fillId="45" borderId="3" applyNumberFormat="0" applyFont="0" applyAlignment="0" applyProtection="0"/>
    <xf numFmtId="0" fontId="93" fillId="46" borderId="4" applyNumberFormat="0" applyAlignment="0" applyProtection="0"/>
    <xf numFmtId="0" fontId="48" fillId="47" borderId="5" applyNumberFormat="0" applyAlignment="0" applyProtection="0"/>
    <xf numFmtId="0" fontId="94" fillId="48" borderId="0" applyNumberFormat="0" applyBorder="0" applyAlignment="0" applyProtection="0"/>
    <xf numFmtId="0" fontId="49" fillId="7" borderId="0" applyNumberFormat="0" applyBorder="0" applyAlignment="0" applyProtection="0"/>
    <xf numFmtId="0" fontId="9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52" fillId="0" borderId="7" applyNumberFormat="0" applyFill="0" applyAlignment="0" applyProtection="0"/>
    <xf numFmtId="0" fontId="99" fillId="0" borderId="8" applyNumberFormat="0" applyFill="0" applyAlignment="0" applyProtection="0"/>
    <xf numFmtId="0" fontId="53" fillId="0" borderId="9" applyNumberFormat="0" applyFill="0" applyAlignment="0" applyProtection="0"/>
    <xf numFmtId="0" fontId="100" fillId="0" borderId="10" applyNumberFormat="0" applyFill="0" applyAlignment="0" applyProtection="0"/>
    <xf numFmtId="0" fontId="30" fillId="0" borderId="11" applyNumberFormat="0" applyFill="0" applyAlignment="0" applyProtection="0"/>
    <xf numFmtId="0" fontId="10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1" fillId="49" borderId="0" applyNumberFormat="0" applyBorder="0" applyAlignment="0" applyProtection="0"/>
    <xf numFmtId="0" fontId="55" fillId="50" borderId="0" applyNumberFormat="0" applyBorder="0" applyAlignment="0" applyProtection="0"/>
    <xf numFmtId="0" fontId="102" fillId="0" borderId="12" applyNumberFormat="0" applyFill="0" applyAlignment="0" applyProtection="0"/>
    <xf numFmtId="0" fontId="56" fillId="0" borderId="13" applyNumberFormat="0" applyFill="0" applyAlignment="0" applyProtection="0"/>
    <xf numFmtId="0" fontId="103" fillId="46" borderId="14" applyNumberFormat="0" applyAlignment="0" applyProtection="0"/>
    <xf numFmtId="0" fontId="57" fillId="47" borderId="15" applyNumberFormat="0" applyAlignment="0" applyProtection="0"/>
    <xf numFmtId="0" fontId="104" fillId="51" borderId="4" applyNumberFormat="0" applyAlignment="0" applyProtection="0"/>
    <xf numFmtId="0" fontId="58" fillId="13" borderId="5" applyNumberFormat="0" applyAlignment="0" applyProtection="0"/>
    <xf numFmtId="0" fontId="105" fillId="52" borderId="0" applyNumberFormat="0" applyBorder="0" applyAlignment="0" applyProtection="0"/>
    <xf numFmtId="0" fontId="59" fillId="5" borderId="0" applyNumberFormat="0" applyBorder="0" applyAlignment="0" applyProtection="0"/>
    <xf numFmtId="0" fontId="106" fillId="53" borderId="16" applyNumberFormat="0" applyAlignment="0" applyProtection="0"/>
    <xf numFmtId="0" fontId="60" fillId="54" borderId="17" applyNumberFormat="0" applyAlignment="0" applyProtection="0"/>
    <xf numFmtId="0" fontId="107" fillId="0" borderId="18" applyNumberFormat="0" applyFill="0" applyAlignment="0" applyProtection="0"/>
    <xf numFmtId="0" fontId="61" fillId="0" borderId="19" applyNumberFormat="0" applyFill="0" applyAlignment="0" applyProtection="0"/>
  </cellStyleXfs>
  <cellXfs count="357">
    <xf numFmtId="0" fontId="0" fillId="0" borderId="0" xfId="0" applyAlignment="1">
      <alignment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vertical="center" readingOrder="2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3" fillId="55" borderId="0" xfId="53" applyNumberFormat="1" applyFont="1" applyFill="1" applyBorder="1" applyAlignment="1">
      <alignment horizontal="center" vertical="center"/>
    </xf>
    <xf numFmtId="0" fontId="2" fillId="55" borderId="20" xfId="0" applyNumberFormat="1" applyFont="1" applyFill="1" applyBorder="1" applyAlignment="1">
      <alignment horizontal="center" vertical="center"/>
    </xf>
    <xf numFmtId="0" fontId="16" fillId="0" borderId="0" xfId="63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0" xfId="63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8" fillId="0" borderId="22" xfId="64" applyNumberFormat="1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11" fillId="0" borderId="25" xfId="64" applyFont="1" applyFill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/>
    </xf>
    <xf numFmtId="3" fontId="8" fillId="55" borderId="0" xfId="53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3" fontId="2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2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 vertical="top"/>
    </xf>
    <xf numFmtId="0" fontId="21" fillId="0" borderId="0" xfId="0" applyFont="1" applyFill="1" applyBorder="1" applyAlignment="1">
      <alignment textRotation="180"/>
    </xf>
    <xf numFmtId="0" fontId="21" fillId="0" borderId="2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right" textRotation="180"/>
    </xf>
    <xf numFmtId="3" fontId="28" fillId="0" borderId="30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center" vertical="center"/>
    </xf>
    <xf numFmtId="0" fontId="30" fillId="0" borderId="31" xfId="77" applyFont="1" applyFill="1" applyBorder="1" applyAlignment="1">
      <alignment horizontal="center" vertical="center"/>
      <protection/>
    </xf>
    <xf numFmtId="3" fontId="14" fillId="0" borderId="31" xfId="77" applyNumberFormat="1" applyFont="1" applyFill="1" applyBorder="1" applyAlignment="1">
      <alignment horizontal="center" vertical="center"/>
      <protection/>
    </xf>
    <xf numFmtId="0" fontId="30" fillId="0" borderId="0" xfId="77" applyFont="1" applyFill="1" applyBorder="1" applyAlignment="1">
      <alignment horizontal="center" vertical="center"/>
      <protection/>
    </xf>
    <xf numFmtId="3" fontId="14" fillId="0" borderId="32" xfId="77" applyNumberFormat="1" applyFont="1" applyFill="1" applyBorder="1" applyAlignment="1">
      <alignment horizontal="center" vertical="center"/>
      <protection/>
    </xf>
    <xf numFmtId="0" fontId="30" fillId="0" borderId="33" xfId="77" applyFont="1" applyFill="1" applyBorder="1" applyAlignment="1">
      <alignment horizontal="center" vertical="center"/>
      <protection/>
    </xf>
    <xf numFmtId="3" fontId="14" fillId="0" borderId="33" xfId="77" applyNumberFormat="1" applyFont="1" applyFill="1" applyBorder="1" applyAlignment="1">
      <alignment horizontal="center" vertical="center"/>
      <protection/>
    </xf>
    <xf numFmtId="0" fontId="31" fillId="0" borderId="0" xfId="77" applyFont="1" applyFill="1" applyBorder="1" applyAlignment="1">
      <alignment horizontal="center" vertical="center"/>
      <protection/>
    </xf>
    <xf numFmtId="3" fontId="32" fillId="0" borderId="0" xfId="77" applyNumberFormat="1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 applyProtection="1">
      <alignment horizontal="center" vertical="center"/>
      <protection/>
    </xf>
    <xf numFmtId="3" fontId="33" fillId="0" borderId="0" xfId="63" applyNumberFormat="1" applyFont="1" applyFill="1" applyBorder="1" applyAlignment="1" applyProtection="1">
      <alignment horizontal="center" vertical="center"/>
      <protection/>
    </xf>
    <xf numFmtId="3" fontId="34" fillId="0" borderId="0" xfId="77" applyNumberFormat="1" applyFont="1" applyFill="1" applyBorder="1" applyAlignment="1">
      <alignment horizontal="center" vertical="center"/>
      <protection/>
    </xf>
    <xf numFmtId="0" fontId="34" fillId="0" borderId="0" xfId="77" applyFont="1" applyFill="1" applyBorder="1" applyAlignment="1">
      <alignment horizontal="center"/>
      <protection/>
    </xf>
    <xf numFmtId="0" fontId="24" fillId="0" borderId="0" xfId="63" applyFont="1" applyFill="1" applyBorder="1" applyAlignment="1" applyProtection="1">
      <alignment horizontal="center"/>
      <protection/>
    </xf>
    <xf numFmtId="3" fontId="24" fillId="0" borderId="0" xfId="63" applyNumberFormat="1" applyFont="1" applyFill="1" applyBorder="1" applyAlignment="1" applyProtection="1">
      <alignment horizontal="center" vertical="center" wrapText="1"/>
      <protection/>
    </xf>
    <xf numFmtId="0" fontId="36" fillId="0" borderId="0" xfId="77" applyFont="1" applyFill="1" applyBorder="1" applyAlignment="1">
      <alignment horizontal="center" vertical="center"/>
      <protection/>
    </xf>
    <xf numFmtId="3" fontId="37" fillId="0" borderId="0" xfId="77" applyNumberFormat="1" applyFont="1" applyFill="1" applyBorder="1" applyAlignment="1">
      <alignment horizontal="center" vertical="center"/>
      <protection/>
    </xf>
    <xf numFmtId="3" fontId="4" fillId="0" borderId="0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16" fontId="12" fillId="0" borderId="0" xfId="77" applyNumberFormat="1" applyFont="1" applyFill="1" applyBorder="1" applyAlignment="1">
      <alignment horizontal="center" vertical="center"/>
      <protection/>
    </xf>
    <xf numFmtId="165" fontId="39" fillId="0" borderId="0" xfId="77" applyNumberFormat="1" applyFont="1" applyFill="1" applyBorder="1" applyAlignment="1">
      <alignment horizontal="center" vertical="center"/>
      <protection/>
    </xf>
    <xf numFmtId="3" fontId="38" fillId="0" borderId="0" xfId="0" applyNumberFormat="1" applyFont="1" applyFill="1" applyBorder="1" applyAlignment="1">
      <alignment horizontal="center" vertical="center"/>
    </xf>
    <xf numFmtId="0" fontId="12" fillId="0" borderId="0" xfId="77" applyFont="1" applyFill="1" applyBorder="1" applyAlignment="1">
      <alignment horizontal="center" vertical="center"/>
      <protection/>
    </xf>
    <xf numFmtId="0" fontId="39" fillId="0" borderId="0" xfId="77" applyFont="1" applyFill="1" applyBorder="1" applyAlignment="1">
      <alignment horizontal="center" vertical="center"/>
      <protection/>
    </xf>
    <xf numFmtId="3" fontId="39" fillId="0" borderId="0" xfId="77" applyNumberFormat="1" applyFont="1" applyFill="1" applyBorder="1" applyAlignment="1">
      <alignment horizontal="center" vertical="center"/>
      <protection/>
    </xf>
    <xf numFmtId="3" fontId="4" fillId="0" borderId="0" xfId="66" applyNumberFormat="1" applyFont="1" applyFill="1" applyBorder="1" applyAlignment="1">
      <alignment horizontal="center" vertical="center"/>
      <protection/>
    </xf>
    <xf numFmtId="14" fontId="4" fillId="0" borderId="1" xfId="66" applyNumberFormat="1" applyFont="1" applyFill="1" applyBorder="1" applyAlignment="1">
      <alignment horizontal="center" vertical="center"/>
      <protection/>
    </xf>
    <xf numFmtId="0" fontId="40" fillId="0" borderId="0" xfId="77" applyFont="1" applyFill="1" applyBorder="1" applyAlignment="1">
      <alignment horizontal="center" vertical="center"/>
      <protection/>
    </xf>
    <xf numFmtId="166" fontId="41" fillId="0" borderId="0" xfId="79" applyNumberFormat="1" applyFont="1" applyFill="1" applyBorder="1" applyAlignment="1" quotePrefix="1">
      <alignment horizontal="center"/>
    </xf>
    <xf numFmtId="0" fontId="42" fillId="50" borderId="1" xfId="77" applyFont="1" applyFill="1" applyBorder="1" applyAlignment="1">
      <alignment horizontal="center" vertical="center"/>
      <protection/>
    </xf>
    <xf numFmtId="0" fontId="12" fillId="56" borderId="34" xfId="64" applyFont="1" applyFill="1" applyBorder="1" applyAlignment="1">
      <alignment horizontal="center" vertical="center"/>
      <protection/>
    </xf>
    <xf numFmtId="0" fontId="40" fillId="0" borderId="35" xfId="77" applyFont="1" applyFill="1" applyBorder="1" applyAlignment="1">
      <alignment horizontal="center" vertical="center"/>
      <protection/>
    </xf>
    <xf numFmtId="166" fontId="41" fillId="0" borderId="36" xfId="79" applyNumberFormat="1" applyFont="1" applyFill="1" applyBorder="1" applyAlignment="1" quotePrefix="1">
      <alignment horizontal="center"/>
    </xf>
    <xf numFmtId="3" fontId="37" fillId="0" borderId="36" xfId="77" applyNumberFormat="1" applyFont="1" applyFill="1" applyBorder="1" applyAlignment="1">
      <alignment horizontal="center" vertical="center"/>
      <protection/>
    </xf>
    <xf numFmtId="0" fontId="12" fillId="47" borderId="37" xfId="77" applyFont="1" applyFill="1" applyBorder="1" applyAlignment="1">
      <alignment horizontal="center" vertical="center"/>
      <protection/>
    </xf>
    <xf numFmtId="0" fontId="11" fillId="0" borderId="0" xfId="76" applyFont="1" applyFill="1" applyBorder="1">
      <alignment/>
      <protection/>
    </xf>
    <xf numFmtId="166" fontId="41" fillId="0" borderId="38" xfId="79" applyNumberFormat="1" applyFont="1" applyFill="1" applyBorder="1" applyAlignment="1" quotePrefix="1">
      <alignment horizontal="center"/>
    </xf>
    <xf numFmtId="3" fontId="37" fillId="0" borderId="38" xfId="77" applyNumberFormat="1" applyFont="1" applyFill="1" applyBorder="1" applyAlignment="1">
      <alignment horizontal="center" vertical="center"/>
      <protection/>
    </xf>
    <xf numFmtId="14" fontId="43" fillId="37" borderId="0" xfId="77" applyNumberFormat="1" applyFont="1" applyFill="1" applyBorder="1" applyAlignment="1">
      <alignment horizontal="center" vertical="center"/>
      <protection/>
    </xf>
    <xf numFmtId="0" fontId="12" fillId="50" borderId="37" xfId="77" applyFont="1" applyFill="1" applyBorder="1" applyAlignment="1">
      <alignment horizontal="center" vertical="center" wrapText="1"/>
      <protection/>
    </xf>
    <xf numFmtId="0" fontId="12" fillId="50" borderId="39" xfId="77" applyFont="1" applyFill="1" applyBorder="1" applyAlignment="1">
      <alignment horizontal="center" vertical="center"/>
      <protection/>
    </xf>
    <xf numFmtId="0" fontId="12" fillId="15" borderId="40" xfId="77" applyFont="1" applyFill="1" applyBorder="1" applyAlignment="1">
      <alignment horizontal="center" vertical="center" wrapText="1"/>
      <protection/>
    </xf>
    <xf numFmtId="0" fontId="11" fillId="0" borderId="0" xfId="64" applyFont="1" applyFill="1" applyBorder="1">
      <alignment/>
      <protection/>
    </xf>
    <xf numFmtId="0" fontId="11" fillId="0" borderId="0" xfId="64" applyFont="1" applyFill="1" applyBorder="1" applyAlignment="1">
      <alignment horizont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0" fillId="0" borderId="0" xfId="64">
      <alignment/>
      <protection/>
    </xf>
    <xf numFmtId="0" fontId="28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63" fillId="0" borderId="0" xfId="64" applyFont="1">
      <alignment/>
      <protection/>
    </xf>
    <xf numFmtId="0" fontId="11" fillId="0" borderId="0" xfId="64" applyFont="1" applyFill="1" applyBorder="1" applyAlignment="1">
      <alignment horizontal="left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63" fillId="0" borderId="29" xfId="64" applyFont="1" applyFill="1" applyBorder="1" applyAlignment="1">
      <alignment horizontal="center" vertical="center"/>
      <protection/>
    </xf>
    <xf numFmtId="0" fontId="63" fillId="0" borderId="29" xfId="64" applyFont="1" applyFill="1" applyBorder="1" applyAlignment="1">
      <alignment horizontal="right"/>
      <protection/>
    </xf>
    <xf numFmtId="0" fontId="11" fillId="0" borderId="29" xfId="64" applyFont="1" applyFill="1" applyBorder="1" applyAlignment="1">
      <alignment horizontal="right"/>
      <protection/>
    </xf>
    <xf numFmtId="0" fontId="12" fillId="0" borderId="29" xfId="64" applyFont="1" applyFill="1" applyBorder="1" applyAlignment="1">
      <alignment horizontal="left" vertical="center"/>
      <protection/>
    </xf>
    <xf numFmtId="169" fontId="64" fillId="55" borderId="0" xfId="57" applyNumberFormat="1" applyFont="1" applyFill="1" applyBorder="1" applyAlignment="1">
      <alignment horizontal="center"/>
    </xf>
    <xf numFmtId="0" fontId="65" fillId="0" borderId="20" xfId="64" applyFont="1" applyFill="1" applyBorder="1" applyAlignment="1">
      <alignment horizontal="center" vertical="center"/>
      <protection/>
    </xf>
    <xf numFmtId="1" fontId="0" fillId="0" borderId="0" xfId="64" applyNumberFormat="1">
      <alignment/>
      <protection/>
    </xf>
    <xf numFmtId="1" fontId="63" fillId="0" borderId="20" xfId="64" applyNumberFormat="1" applyFont="1" applyBorder="1">
      <alignment/>
      <protection/>
    </xf>
    <xf numFmtId="0" fontId="11" fillId="0" borderId="41" xfId="64" applyFont="1" applyFill="1" applyBorder="1" applyAlignment="1">
      <alignment horizontal="right"/>
      <protection/>
    </xf>
    <xf numFmtId="0" fontId="12" fillId="0" borderId="41" xfId="64" applyFont="1" applyFill="1" applyBorder="1" applyAlignment="1">
      <alignment horizontal="left" indent="1"/>
      <protection/>
    </xf>
    <xf numFmtId="0" fontId="12" fillId="0" borderId="41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right"/>
      <protection/>
    </xf>
    <xf numFmtId="0" fontId="12" fillId="0" borderId="21" xfId="64" applyFont="1" applyFill="1" applyBorder="1" applyAlignment="1">
      <alignment horizontal="left" indent="1"/>
      <protection/>
    </xf>
    <xf numFmtId="0" fontId="12" fillId="0" borderId="21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right" indent="1"/>
      <protection/>
    </xf>
    <xf numFmtId="0" fontId="12" fillId="0" borderId="21" xfId="64" applyFont="1" applyFill="1" applyBorder="1" applyAlignment="1">
      <alignment horizontal="left" vertical="center" indent="1"/>
      <protection/>
    </xf>
    <xf numFmtId="0" fontId="11" fillId="0" borderId="20" xfId="64" applyFont="1" applyFill="1" applyBorder="1" applyAlignment="1">
      <alignment horizontal="right" indent="1"/>
      <protection/>
    </xf>
    <xf numFmtId="0" fontId="12" fillId="0" borderId="20" xfId="64" applyFont="1" applyFill="1" applyBorder="1" applyAlignment="1">
      <alignment horizontal="left" vertical="center" indent="1"/>
      <protection/>
    </xf>
    <xf numFmtId="0" fontId="12" fillId="0" borderId="20" xfId="64" applyFont="1" applyFill="1" applyBorder="1" applyAlignment="1">
      <alignment horizontal="center" vertical="center"/>
      <protection/>
    </xf>
    <xf numFmtId="0" fontId="66" fillId="0" borderId="20" xfId="64" applyFont="1" applyFill="1" applyBorder="1" applyAlignment="1">
      <alignment horizontal="center" vertical="center"/>
      <protection/>
    </xf>
    <xf numFmtId="1" fontId="65" fillId="0" borderId="20" xfId="64" applyNumberFormat="1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left" indent="1"/>
      <protection/>
    </xf>
    <xf numFmtId="0" fontId="0" fillId="0" borderId="29" xfId="64" applyFont="1" applyFill="1" applyBorder="1" applyAlignment="1">
      <alignment horizontal="center" vertical="center"/>
      <protection/>
    </xf>
    <xf numFmtId="1" fontId="63" fillId="0" borderId="30" xfId="64" applyNumberFormat="1" applyFont="1" applyBorder="1">
      <alignment/>
      <protection/>
    </xf>
    <xf numFmtId="1" fontId="0" fillId="0" borderId="29" xfId="64" applyNumberFormat="1" applyBorder="1">
      <alignment/>
      <protection/>
    </xf>
    <xf numFmtId="0" fontId="12" fillId="0" borderId="29" xfId="64" applyFont="1" applyFill="1" applyBorder="1" applyAlignment="1">
      <alignment horizontal="left" vertical="center" indent="1"/>
      <protection/>
    </xf>
    <xf numFmtId="0" fontId="12" fillId="0" borderId="0" xfId="64" applyFont="1" applyFill="1" applyBorder="1" applyAlignment="1">
      <alignment horizontal="left" vertical="center"/>
      <protection/>
    </xf>
    <xf numFmtId="0" fontId="11" fillId="0" borderId="41" xfId="64" applyFont="1" applyFill="1" applyBorder="1" applyAlignment="1">
      <alignment horizontal="right" indent="1"/>
      <protection/>
    </xf>
    <xf numFmtId="0" fontId="12" fillId="0" borderId="41" xfId="64" applyFont="1" applyFill="1" applyBorder="1" applyAlignment="1">
      <alignment horizontal="left" vertical="center" indent="1"/>
      <protection/>
    </xf>
    <xf numFmtId="1" fontId="65" fillId="0" borderId="29" xfId="64" applyNumberFormat="1" applyFont="1" applyFill="1" applyBorder="1" applyAlignment="1">
      <alignment horizontal="center" vertical="center"/>
      <protection/>
    </xf>
    <xf numFmtId="0" fontId="17" fillId="0" borderId="29" xfId="64" applyFont="1" applyFill="1" applyBorder="1" applyAlignment="1">
      <alignment horizontal="center" vertical="center"/>
      <protection/>
    </xf>
    <xf numFmtId="0" fontId="17" fillId="0" borderId="29" xfId="64" applyFont="1" applyFill="1" applyBorder="1" applyAlignment="1">
      <alignment horizontal="right"/>
      <protection/>
    </xf>
    <xf numFmtId="0" fontId="30" fillId="0" borderId="0" xfId="64" applyFont="1" applyFill="1" applyBorder="1" applyAlignment="1">
      <alignment horizontal="center" vertical="center"/>
      <protection/>
    </xf>
    <xf numFmtId="0" fontId="68" fillId="0" borderId="0" xfId="64" applyFont="1" applyAlignment="1">
      <alignment horizontal="center" vertical="center"/>
      <protection/>
    </xf>
    <xf numFmtId="169" fontId="17" fillId="0" borderId="0" xfId="53" applyNumberFormat="1" applyFont="1" applyFill="1" applyBorder="1" applyAlignment="1">
      <alignment horizontal="center" vertical="center"/>
    </xf>
    <xf numFmtId="169" fontId="30" fillId="0" borderId="0" xfId="53" applyNumberFormat="1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center"/>
      <protection/>
    </xf>
    <xf numFmtId="0" fontId="68" fillId="0" borderId="33" xfId="77" applyFont="1" applyFill="1" applyBorder="1" applyAlignment="1">
      <alignment horizontal="center" vertical="center"/>
      <protection/>
    </xf>
    <xf numFmtId="0" fontId="17" fillId="0" borderId="0" xfId="77" applyFont="1" applyFill="1" applyBorder="1" applyAlignment="1">
      <alignment horizontal="center"/>
      <protection/>
    </xf>
    <xf numFmtId="0" fontId="29" fillId="0" borderId="0" xfId="64" applyFont="1" applyFill="1" applyBorder="1" applyAlignment="1">
      <alignment horizontal="center"/>
      <protection/>
    </xf>
    <xf numFmtId="0" fontId="70" fillId="0" borderId="0" xfId="64" applyFont="1" applyFill="1" applyBorder="1" applyAlignment="1">
      <alignment horizontal="center" vertical="center"/>
      <protection/>
    </xf>
    <xf numFmtId="166" fontId="12" fillId="0" borderId="0" xfId="77" applyNumberFormat="1" applyFont="1" applyFill="1" applyBorder="1">
      <alignment/>
      <protection/>
    </xf>
    <xf numFmtId="0" fontId="11" fillId="0" borderId="0" xfId="77" applyFont="1" applyFill="1" applyBorder="1">
      <alignment/>
      <protection/>
    </xf>
    <xf numFmtId="0" fontId="4" fillId="50" borderId="1" xfId="64" applyFont="1" applyFill="1" applyBorder="1" applyAlignment="1">
      <alignment horizontal="center"/>
      <protection/>
    </xf>
    <xf numFmtId="0" fontId="71" fillId="0" borderId="0" xfId="77" applyFont="1" applyFill="1" applyBorder="1" applyAlignment="1">
      <alignment horizontal="center"/>
      <protection/>
    </xf>
    <xf numFmtId="0" fontId="70" fillId="0" borderId="0" xfId="77" applyFont="1" applyFill="1" applyBorder="1" applyAlignment="1">
      <alignment horizontal="center" vertical="center"/>
      <protection/>
    </xf>
    <xf numFmtId="14" fontId="11" fillId="0" borderId="0" xfId="77" applyNumberFormat="1" applyFont="1" applyFill="1" applyBorder="1" applyAlignment="1">
      <alignment horizontal="center" vertical="center"/>
      <protection/>
    </xf>
    <xf numFmtId="2" fontId="11" fillId="0" borderId="0" xfId="77" applyNumberFormat="1" applyFont="1" applyFill="1" applyBorder="1">
      <alignment/>
      <protection/>
    </xf>
    <xf numFmtId="0" fontId="4" fillId="0" borderId="0" xfId="77" applyFont="1" applyFill="1" applyBorder="1" applyAlignment="1">
      <alignment horizontal="center" vertical="center"/>
      <protection/>
    </xf>
    <xf numFmtId="166" fontId="41" fillId="0" borderId="42" xfId="79" applyNumberFormat="1" applyFont="1" applyFill="1" applyBorder="1" applyAlignment="1" quotePrefix="1">
      <alignment horizontal="center"/>
    </xf>
    <xf numFmtId="0" fontId="70" fillId="0" borderId="36" xfId="77" applyFont="1" applyFill="1" applyBorder="1" applyAlignment="1">
      <alignment horizontal="center" vertical="center"/>
      <protection/>
    </xf>
    <xf numFmtId="0" fontId="70" fillId="0" borderId="38" xfId="77" applyFont="1" applyFill="1" applyBorder="1" applyAlignment="1">
      <alignment horizontal="center" vertical="center"/>
      <protection/>
    </xf>
    <xf numFmtId="2" fontId="12" fillId="0" borderId="0" xfId="77" applyNumberFormat="1" applyFont="1" applyFill="1" applyBorder="1">
      <alignment/>
      <protection/>
    </xf>
    <xf numFmtId="166" fontId="36" fillId="0" borderId="0" xfId="81" applyNumberFormat="1" applyFont="1" applyFill="1" applyBorder="1" applyAlignment="1">
      <alignment horizontal="center" vertical="center"/>
    </xf>
    <xf numFmtId="166" fontId="12" fillId="0" borderId="0" xfId="57" applyNumberFormat="1" applyFont="1" applyFill="1" applyBorder="1" applyAlignment="1">
      <alignment horizontal="center"/>
    </xf>
    <xf numFmtId="166" fontId="28" fillId="0" borderId="0" xfId="81" applyNumberFormat="1" applyFont="1" applyFill="1" applyBorder="1" applyAlignment="1">
      <alignment horizontal="center" vertical="center"/>
    </xf>
    <xf numFmtId="0" fontId="12" fillId="0" borderId="0" xfId="77" applyFont="1" applyFill="1" applyBorder="1" applyAlignment="1">
      <alignment horizontal="left"/>
      <protection/>
    </xf>
    <xf numFmtId="0" fontId="0" fillId="0" borderId="1" xfId="0" applyBorder="1" applyAlignment="1">
      <alignment vertical="center" wrapText="1"/>
    </xf>
    <xf numFmtId="0" fontId="24" fillId="0" borderId="1" xfId="63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8" fillId="55" borderId="29" xfId="53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0" fillId="0" borderId="0" xfId="0" applyBorder="1" applyAlignment="1">
      <alignment/>
    </xf>
    <xf numFmtId="3" fontId="3" fillId="57" borderId="43" xfId="0" applyNumberFormat="1" applyFont="1" applyFill="1" applyBorder="1" applyAlignment="1">
      <alignment horizontal="center" vertical="center"/>
    </xf>
    <xf numFmtId="3" fontId="0" fillId="57" borderId="44" xfId="0" applyNumberFormat="1" applyFill="1" applyBorder="1" applyAlignment="1">
      <alignment horizontal="center" vertical="center"/>
    </xf>
    <xf numFmtId="3" fontId="8" fillId="57" borderId="45" xfId="53" applyNumberFormat="1" applyFont="1" applyFill="1" applyBorder="1" applyAlignment="1">
      <alignment horizontal="center" vertical="center"/>
    </xf>
    <xf numFmtId="0" fontId="8" fillId="58" borderId="23" xfId="0" applyFont="1" applyFill="1" applyBorder="1" applyAlignment="1">
      <alignment horizontal="center" vertical="center"/>
    </xf>
    <xf numFmtId="0" fontId="11" fillId="58" borderId="23" xfId="0" applyFont="1" applyFill="1" applyBorder="1" applyAlignment="1">
      <alignment horizontal="center" vertical="center"/>
    </xf>
    <xf numFmtId="0" fontId="0" fillId="58" borderId="23" xfId="0" applyFill="1" applyBorder="1" applyAlignment="1">
      <alignment/>
    </xf>
    <xf numFmtId="3" fontId="3" fillId="58" borderId="23" xfId="0" applyNumberFormat="1" applyFont="1" applyFill="1" applyBorder="1" applyAlignment="1">
      <alignment horizontal="center" vertical="center"/>
    </xf>
    <xf numFmtId="3" fontId="22" fillId="58" borderId="23" xfId="0" applyNumberFormat="1" applyFont="1" applyFill="1" applyBorder="1" applyAlignment="1">
      <alignment horizontal="center" vertical="center"/>
    </xf>
    <xf numFmtId="3" fontId="8" fillId="58" borderId="23" xfId="53" applyNumberFormat="1" applyFont="1" applyFill="1" applyBorder="1" applyAlignment="1">
      <alignment horizontal="center" vertical="center"/>
    </xf>
    <xf numFmtId="3" fontId="7" fillId="58" borderId="23" xfId="53" applyNumberFormat="1" applyFont="1" applyFill="1" applyBorder="1" applyAlignment="1">
      <alignment horizontal="center" vertical="center"/>
    </xf>
    <xf numFmtId="0" fontId="6" fillId="58" borderId="23" xfId="0" applyFont="1" applyFill="1" applyBorder="1" applyAlignment="1">
      <alignment/>
    </xf>
    <xf numFmtId="164" fontId="2" fillId="58" borderId="22" xfId="0" applyNumberFormat="1" applyFont="1" applyFill="1" applyBorder="1" applyAlignment="1">
      <alignment horizontal="center" vertical="center"/>
    </xf>
    <xf numFmtId="0" fontId="8" fillId="58" borderId="0" xfId="0" applyFont="1" applyFill="1" applyAlignment="1">
      <alignment vertical="center"/>
    </xf>
    <xf numFmtId="0" fontId="8" fillId="58" borderId="0" xfId="0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0" fontId="12" fillId="58" borderId="0" xfId="0" applyFont="1" applyFill="1" applyBorder="1" applyAlignment="1">
      <alignment horizontal="center" vertical="center"/>
    </xf>
    <xf numFmtId="0" fontId="8" fillId="59" borderId="0" xfId="0" applyFont="1" applyFill="1" applyBorder="1" applyAlignment="1">
      <alignment horizontal="center" vertical="center"/>
    </xf>
    <xf numFmtId="0" fontId="11" fillId="59" borderId="0" xfId="0" applyFont="1" applyFill="1" applyBorder="1" applyAlignment="1">
      <alignment horizontal="center" vertical="center"/>
    </xf>
    <xf numFmtId="0" fontId="0" fillId="59" borderId="0" xfId="0" applyFill="1" applyBorder="1" applyAlignment="1">
      <alignment/>
    </xf>
    <xf numFmtId="3" fontId="3" fillId="59" borderId="0" xfId="0" applyNumberFormat="1" applyFont="1" applyFill="1" applyBorder="1" applyAlignment="1">
      <alignment horizontal="center" vertical="center"/>
    </xf>
    <xf numFmtId="3" fontId="22" fillId="59" borderId="0" xfId="0" applyNumberFormat="1" applyFont="1" applyFill="1" applyBorder="1" applyAlignment="1">
      <alignment horizontal="center" vertical="center"/>
    </xf>
    <xf numFmtId="3" fontId="8" fillId="59" borderId="0" xfId="53" applyNumberFormat="1" applyFont="1" applyFill="1" applyBorder="1" applyAlignment="1">
      <alignment horizontal="center" vertical="center"/>
    </xf>
    <xf numFmtId="3" fontId="7" fillId="59" borderId="0" xfId="53" applyNumberFormat="1" applyFont="1" applyFill="1" applyBorder="1" applyAlignment="1">
      <alignment horizontal="center" vertical="center"/>
    </xf>
    <xf numFmtId="0" fontId="6" fillId="59" borderId="0" xfId="0" applyFont="1" applyFill="1" applyBorder="1" applyAlignment="1">
      <alignment/>
    </xf>
    <xf numFmtId="164" fontId="2" fillId="59" borderId="0" xfId="0" applyNumberFormat="1" applyFont="1" applyFill="1" applyBorder="1" applyAlignment="1">
      <alignment horizontal="center" vertical="center"/>
    </xf>
    <xf numFmtId="0" fontId="8" fillId="60" borderId="0" xfId="0" applyFont="1" applyFill="1" applyBorder="1" applyAlignment="1">
      <alignment vertical="center"/>
    </xf>
    <xf numFmtId="0" fontId="8" fillId="60" borderId="0" xfId="0" applyFont="1" applyFill="1" applyBorder="1" applyAlignment="1">
      <alignment horizontal="center" vertical="center"/>
    </xf>
    <xf numFmtId="0" fontId="0" fillId="60" borderId="0" xfId="0" applyFill="1" applyBorder="1" applyAlignment="1">
      <alignment/>
    </xf>
    <xf numFmtId="0" fontId="12" fillId="60" borderId="0" xfId="0" applyFont="1" applyFill="1" applyBorder="1" applyAlignment="1">
      <alignment horizontal="center" vertical="center"/>
    </xf>
    <xf numFmtId="0" fontId="8" fillId="60" borderId="23" xfId="0" applyFont="1" applyFill="1" applyBorder="1" applyAlignment="1">
      <alignment horizontal="center" vertical="center"/>
    </xf>
    <xf numFmtId="0" fontId="11" fillId="60" borderId="23" xfId="0" applyFont="1" applyFill="1" applyBorder="1" applyAlignment="1">
      <alignment horizontal="center" vertical="center"/>
    </xf>
    <xf numFmtId="0" fontId="0" fillId="60" borderId="23" xfId="0" applyFill="1" applyBorder="1" applyAlignment="1">
      <alignment/>
    </xf>
    <xf numFmtId="3" fontId="3" fillId="60" borderId="23" xfId="0" applyNumberFormat="1" applyFont="1" applyFill="1" applyBorder="1" applyAlignment="1">
      <alignment horizontal="center" vertical="center"/>
    </xf>
    <xf numFmtId="3" fontId="22" fillId="60" borderId="23" xfId="0" applyNumberFormat="1" applyFont="1" applyFill="1" applyBorder="1" applyAlignment="1">
      <alignment horizontal="center" vertical="center"/>
    </xf>
    <xf numFmtId="3" fontId="8" fillId="60" borderId="23" xfId="53" applyNumberFormat="1" applyFont="1" applyFill="1" applyBorder="1" applyAlignment="1">
      <alignment horizontal="center" vertical="center"/>
    </xf>
    <xf numFmtId="3" fontId="7" fillId="60" borderId="23" xfId="53" applyNumberFormat="1" applyFont="1" applyFill="1" applyBorder="1" applyAlignment="1">
      <alignment horizontal="center" vertical="center"/>
    </xf>
    <xf numFmtId="0" fontId="6" fillId="60" borderId="22" xfId="0" applyFont="1" applyFill="1" applyBorder="1" applyAlignment="1">
      <alignment/>
    </xf>
    <xf numFmtId="164" fontId="2" fillId="60" borderId="22" xfId="0" applyNumberFormat="1" applyFont="1" applyFill="1" applyBorder="1" applyAlignment="1">
      <alignment horizontal="center" vertical="center"/>
    </xf>
    <xf numFmtId="0" fontId="8" fillId="61" borderId="0" xfId="0" applyFont="1" applyFill="1" applyAlignment="1">
      <alignment vertical="center"/>
    </xf>
    <xf numFmtId="0" fontId="8" fillId="61" borderId="0" xfId="0" applyFont="1" applyFill="1" applyBorder="1" applyAlignment="1">
      <alignment horizontal="center" vertical="center"/>
    </xf>
    <xf numFmtId="0" fontId="0" fillId="61" borderId="0" xfId="0" applyFill="1" applyAlignment="1">
      <alignment/>
    </xf>
    <xf numFmtId="0" fontId="8" fillId="61" borderId="24" xfId="0" applyFont="1" applyFill="1" applyBorder="1" applyAlignment="1">
      <alignment horizontal="center" vertical="center"/>
    </xf>
    <xf numFmtId="0" fontId="8" fillId="61" borderId="23" xfId="0" applyFont="1" applyFill="1" applyBorder="1" applyAlignment="1">
      <alignment horizontal="center" vertical="center"/>
    </xf>
    <xf numFmtId="0" fontId="11" fillId="61" borderId="23" xfId="0" applyFont="1" applyFill="1" applyBorder="1" applyAlignment="1">
      <alignment horizontal="center" vertical="center"/>
    </xf>
    <xf numFmtId="0" fontId="0" fillId="61" borderId="23" xfId="0" applyFill="1" applyBorder="1" applyAlignment="1">
      <alignment/>
    </xf>
    <xf numFmtId="3" fontId="0" fillId="61" borderId="23" xfId="0" applyNumberFormat="1" applyFill="1" applyBorder="1" applyAlignment="1">
      <alignment horizontal="center" vertical="center"/>
    </xf>
    <xf numFmtId="3" fontId="8" fillId="61" borderId="23" xfId="53" applyNumberFormat="1" applyFont="1" applyFill="1" applyBorder="1" applyAlignment="1">
      <alignment horizontal="center" vertical="center"/>
    </xf>
    <xf numFmtId="3" fontId="7" fillId="61" borderId="23" xfId="53" applyNumberFormat="1" applyFont="1" applyFill="1" applyBorder="1" applyAlignment="1">
      <alignment horizontal="center" vertical="center"/>
    </xf>
    <xf numFmtId="0" fontId="6" fillId="61" borderId="22" xfId="0" applyFont="1" applyFill="1" applyBorder="1" applyAlignment="1">
      <alignment/>
    </xf>
    <xf numFmtId="164" fontId="2" fillId="61" borderId="22" xfId="0" applyNumberFormat="1" applyFont="1" applyFill="1" applyBorder="1" applyAlignment="1">
      <alignment horizontal="center" vertical="center"/>
    </xf>
    <xf numFmtId="0" fontId="12" fillId="61" borderId="0" xfId="0" applyFont="1" applyFill="1" applyBorder="1" applyAlignment="1">
      <alignment horizontal="right" vertical="center"/>
    </xf>
    <xf numFmtId="0" fontId="8" fillId="62" borderId="0" xfId="0" applyFont="1" applyFill="1" applyAlignment="1">
      <alignment vertical="center"/>
    </xf>
    <xf numFmtId="0" fontId="8" fillId="62" borderId="0" xfId="0" applyFont="1" applyFill="1" applyBorder="1" applyAlignment="1">
      <alignment horizontal="center" vertical="center"/>
    </xf>
    <xf numFmtId="0" fontId="0" fillId="62" borderId="0" xfId="0" applyFill="1" applyAlignment="1">
      <alignment/>
    </xf>
    <xf numFmtId="0" fontId="12" fillId="62" borderId="0" xfId="0" applyFont="1" applyFill="1" applyBorder="1" applyAlignment="1">
      <alignment horizontal="center" vertical="center"/>
    </xf>
    <xf numFmtId="0" fontId="8" fillId="62" borderId="23" xfId="0" applyFont="1" applyFill="1" applyBorder="1" applyAlignment="1">
      <alignment horizontal="center" vertical="center"/>
    </xf>
    <xf numFmtId="0" fontId="11" fillId="62" borderId="23" xfId="0" applyFont="1" applyFill="1" applyBorder="1" applyAlignment="1">
      <alignment horizontal="center" vertical="center"/>
    </xf>
    <xf numFmtId="0" fontId="0" fillId="62" borderId="23" xfId="0" applyFill="1" applyBorder="1" applyAlignment="1">
      <alignment/>
    </xf>
    <xf numFmtId="3" fontId="3" fillId="62" borderId="23" xfId="0" applyNumberFormat="1" applyFont="1" applyFill="1" applyBorder="1" applyAlignment="1">
      <alignment horizontal="center" vertical="center"/>
    </xf>
    <xf numFmtId="3" fontId="22" fillId="62" borderId="23" xfId="0" applyNumberFormat="1" applyFont="1" applyFill="1" applyBorder="1" applyAlignment="1">
      <alignment horizontal="center" vertical="center"/>
    </xf>
    <xf numFmtId="3" fontId="8" fillId="62" borderId="23" xfId="53" applyNumberFormat="1" applyFont="1" applyFill="1" applyBorder="1" applyAlignment="1">
      <alignment horizontal="center" vertical="center"/>
    </xf>
    <xf numFmtId="3" fontId="7" fillId="62" borderId="23" xfId="53" applyNumberFormat="1" applyFont="1" applyFill="1" applyBorder="1" applyAlignment="1">
      <alignment horizontal="center" vertical="center"/>
    </xf>
    <xf numFmtId="0" fontId="6" fillId="62" borderId="22" xfId="0" applyFont="1" applyFill="1" applyBorder="1" applyAlignment="1">
      <alignment/>
    </xf>
    <xf numFmtId="164" fontId="2" fillId="62" borderId="22" xfId="0" applyNumberFormat="1" applyFont="1" applyFill="1" applyBorder="1" applyAlignment="1">
      <alignment horizontal="center" vertical="center"/>
    </xf>
    <xf numFmtId="0" fontId="10" fillId="59" borderId="0" xfId="0" applyFont="1" applyFill="1" applyBorder="1" applyAlignment="1">
      <alignment horizontal="center" vertical="center" textRotation="90"/>
    </xf>
    <xf numFmtId="0" fontId="8" fillId="63" borderId="23" xfId="0" applyFont="1" applyFill="1" applyBorder="1" applyAlignment="1">
      <alignment horizontal="center" vertical="center"/>
    </xf>
    <xf numFmtId="3" fontId="0" fillId="59" borderId="0" xfId="0" applyNumberFormat="1" applyFill="1" applyAlignment="1">
      <alignment vertical="center"/>
    </xf>
    <xf numFmtId="3" fontId="9" fillId="59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6" xfId="0" applyFont="1" applyBorder="1" applyAlignment="1" quotePrefix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59" borderId="0" xfId="0" applyFont="1" applyFill="1" applyBorder="1" applyAlignment="1">
      <alignment horizontal="center" vertical="center"/>
    </xf>
    <xf numFmtId="3" fontId="7" fillId="0" borderId="0" xfId="53" applyNumberFormat="1" applyFont="1" applyFill="1" applyBorder="1" applyAlignment="1">
      <alignment horizontal="center" vertical="center"/>
    </xf>
    <xf numFmtId="3" fontId="7" fillId="0" borderId="29" xfId="5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 horizontal="center" vertical="center"/>
    </xf>
    <xf numFmtId="0" fontId="0" fillId="59" borderId="0" xfId="0" applyFill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top"/>
    </xf>
    <xf numFmtId="0" fontId="72" fillId="63" borderId="48" xfId="0" applyFont="1" applyFill="1" applyBorder="1" applyAlignment="1">
      <alignment horizontal="center" vertical="center" wrapText="1"/>
    </xf>
    <xf numFmtId="0" fontId="72" fillId="63" borderId="49" xfId="0" applyFont="1" applyFill="1" applyBorder="1" applyAlignment="1">
      <alignment horizontal="center" vertical="center" wrapText="1"/>
    </xf>
    <xf numFmtId="0" fontId="72" fillId="63" borderId="50" xfId="0" applyFont="1" applyFill="1" applyBorder="1" applyAlignment="1">
      <alignment horizontal="center" vertical="center" wrapText="1"/>
    </xf>
    <xf numFmtId="0" fontId="72" fillId="63" borderId="36" xfId="0" applyFont="1" applyFill="1" applyBorder="1" applyAlignment="1">
      <alignment horizontal="center" vertical="center" wrapText="1"/>
    </xf>
    <xf numFmtId="0" fontId="72" fillId="63" borderId="42" xfId="0" applyFont="1" applyFill="1" applyBorder="1" applyAlignment="1">
      <alignment horizontal="center" vertical="center" wrapText="1"/>
    </xf>
    <xf numFmtId="0" fontId="72" fillId="63" borderId="35" xfId="0" applyFont="1" applyFill="1" applyBorder="1" applyAlignment="1">
      <alignment horizontal="center" vertical="center" wrapText="1"/>
    </xf>
    <xf numFmtId="0" fontId="8" fillId="63" borderId="46" xfId="0" applyFont="1" applyFill="1" applyBorder="1" applyAlignment="1">
      <alignment horizontal="center" vertical="center"/>
    </xf>
    <xf numFmtId="0" fontId="8" fillId="63" borderId="51" xfId="0" applyFont="1" applyFill="1" applyBorder="1" applyAlignment="1">
      <alignment horizontal="center" vertical="center"/>
    </xf>
    <xf numFmtId="0" fontId="8" fillId="63" borderId="47" xfId="0" applyFont="1" applyFill="1" applyBorder="1" applyAlignment="1">
      <alignment horizontal="center" vertical="center"/>
    </xf>
    <xf numFmtId="0" fontId="8" fillId="63" borderId="23" xfId="0" applyFont="1" applyFill="1" applyBorder="1" applyAlignment="1">
      <alignment horizontal="center" vertical="center"/>
    </xf>
    <xf numFmtId="0" fontId="8" fillId="63" borderId="22" xfId="0" applyFont="1" applyFill="1" applyBorder="1" applyAlignment="1">
      <alignment horizontal="center" vertical="center"/>
    </xf>
    <xf numFmtId="3" fontId="8" fillId="59" borderId="0" xfId="53" applyNumberFormat="1" applyFont="1" applyFill="1" applyBorder="1" applyAlignment="1">
      <alignment horizontal="center" vertical="center"/>
    </xf>
    <xf numFmtId="0" fontId="10" fillId="19" borderId="52" xfId="0" applyFont="1" applyFill="1" applyBorder="1" applyAlignment="1">
      <alignment horizontal="center" vertical="center" textRotation="90"/>
    </xf>
    <xf numFmtId="0" fontId="10" fillId="19" borderId="53" xfId="0" applyFont="1" applyFill="1" applyBorder="1" applyAlignment="1">
      <alignment horizontal="center" vertical="center" textRotation="90"/>
    </xf>
    <xf numFmtId="0" fontId="10" fillId="19" borderId="54" xfId="0" applyFont="1" applyFill="1" applyBorder="1" applyAlignment="1">
      <alignment horizontal="center" vertical="center" textRotation="90"/>
    </xf>
    <xf numFmtId="0" fontId="10" fillId="19" borderId="55" xfId="0" applyFont="1" applyFill="1" applyBorder="1" applyAlignment="1">
      <alignment horizontal="center" vertical="center" textRotation="90"/>
    </xf>
    <xf numFmtId="0" fontId="12" fillId="64" borderId="55" xfId="0" applyFont="1" applyFill="1" applyBorder="1" applyAlignment="1">
      <alignment horizontal="center" vertical="center"/>
    </xf>
    <xf numFmtId="0" fontId="12" fillId="64" borderId="23" xfId="0" applyFont="1" applyFill="1" applyBorder="1" applyAlignment="1">
      <alignment horizontal="center" vertical="center"/>
    </xf>
    <xf numFmtId="0" fontId="12" fillId="64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22" xfId="0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3" fontId="7" fillId="0" borderId="0" xfId="53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51" xfId="6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56" xfId="64" applyFont="1" applyFill="1" applyBorder="1" applyAlignment="1">
      <alignment horizontal="center" vertical="center"/>
      <protection/>
    </xf>
    <xf numFmtId="0" fontId="35" fillId="0" borderId="24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14" fontId="4" fillId="23" borderId="1" xfId="64" applyNumberFormat="1" applyFont="1" applyFill="1" applyBorder="1" applyAlignment="1">
      <alignment horizontal="center" vertical="center"/>
      <protection/>
    </xf>
    <xf numFmtId="0" fontId="4" fillId="7" borderId="1" xfId="77" applyFont="1" applyFill="1" applyBorder="1" applyAlignment="1">
      <alignment horizontal="center" vertical="center"/>
      <protection/>
    </xf>
    <xf numFmtId="14" fontId="4" fillId="15" borderId="1" xfId="77" applyNumberFormat="1" applyFont="1" applyFill="1" applyBorder="1" applyAlignment="1">
      <alignment horizontal="center" vertical="center"/>
      <protection/>
    </xf>
    <xf numFmtId="0" fontId="18" fillId="0" borderId="0" xfId="63" applyFont="1" applyFill="1" applyBorder="1" applyAlignment="1" applyProtection="1">
      <alignment horizontal="right" vertical="center" wrapText="1"/>
      <protection/>
    </xf>
    <xf numFmtId="0" fontId="26" fillId="0" borderId="23" xfId="63" applyFont="1" applyFill="1" applyBorder="1" applyAlignment="1" applyProtection="1">
      <alignment horizontal="center" vertical="center" wrapText="1"/>
      <protection/>
    </xf>
    <xf numFmtId="0" fontId="26" fillId="0" borderId="22" xfId="63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3" xfId="63" applyFont="1" applyFill="1" applyBorder="1" applyAlignment="1" applyProtection="1">
      <alignment horizontal="center" vertical="center" wrapText="1"/>
      <protection/>
    </xf>
    <xf numFmtId="0" fontId="19" fillId="0" borderId="22" xfId="63" applyFont="1" applyFill="1" applyBorder="1" applyAlignment="1" applyProtection="1">
      <alignment horizontal="center" vertical="center" wrapText="1"/>
      <protection/>
    </xf>
    <xf numFmtId="0" fontId="25" fillId="0" borderId="0" xfId="6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08" fillId="0" borderId="24" xfId="0" applyFont="1" applyBorder="1" applyAlignment="1">
      <alignment horizontal="center" vertical="center"/>
    </xf>
    <xf numFmtId="0" fontId="108" fillId="0" borderId="2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14" fontId="27" fillId="33" borderId="1" xfId="77" applyNumberFormat="1" applyFont="1" applyFill="1" applyBorder="1" applyAlignment="1">
      <alignment horizontal="center" vertical="center"/>
      <protection/>
    </xf>
    <xf numFmtId="14" fontId="4" fillId="5" borderId="1" xfId="77" applyNumberFormat="1" applyFont="1" applyFill="1" applyBorder="1" applyAlignment="1">
      <alignment horizontal="center" vertical="center"/>
      <protection/>
    </xf>
    <xf numFmtId="0" fontId="4" fillId="50" borderId="1" xfId="77" applyFont="1" applyFill="1" applyBorder="1" applyAlignment="1">
      <alignment horizontal="center" vertical="center"/>
      <protection/>
    </xf>
    <xf numFmtId="14" fontId="4" fillId="19" borderId="1" xfId="77" applyNumberFormat="1" applyFont="1" applyFill="1" applyBorder="1" applyAlignment="1">
      <alignment horizontal="center" vertical="center"/>
      <protection/>
    </xf>
    <xf numFmtId="166" fontId="44" fillId="0" borderId="38" xfId="79" applyNumberFormat="1" applyFont="1" applyFill="1" applyBorder="1" applyAlignment="1">
      <alignment horizontal="center" vertical="center" wrapText="1"/>
    </xf>
    <xf numFmtId="166" fontId="44" fillId="0" borderId="0" xfId="79" applyNumberFormat="1" applyFont="1" applyFill="1" applyBorder="1" applyAlignment="1">
      <alignment horizontal="center" vertical="center" wrapText="1"/>
    </xf>
    <xf numFmtId="0" fontId="4" fillId="0" borderId="1" xfId="77" applyFont="1" applyFill="1" applyBorder="1" applyAlignment="1">
      <alignment horizontal="center" vertical="center"/>
      <protection/>
    </xf>
    <xf numFmtId="0" fontId="24" fillId="0" borderId="58" xfId="63" applyFont="1" applyFill="1" applyBorder="1" applyAlignment="1" applyProtection="1">
      <alignment horizontal="center" vertical="center" wrapText="1"/>
      <protection/>
    </xf>
    <xf numFmtId="0" fontId="24" fillId="0" borderId="59" xfId="63" applyFont="1" applyFill="1" applyBorder="1" applyAlignment="1" applyProtection="1">
      <alignment horizontal="center" vertical="center" wrapText="1"/>
      <protection/>
    </xf>
    <xf numFmtId="0" fontId="24" fillId="0" borderId="60" xfId="63" applyFont="1" applyFill="1" applyBorder="1" applyAlignment="1" applyProtection="1">
      <alignment horizontal="center" vertical="center" wrapText="1"/>
      <protection/>
    </xf>
    <xf numFmtId="0" fontId="31" fillId="0" borderId="0" xfId="77" applyFont="1" applyFill="1" applyBorder="1" applyAlignment="1">
      <alignment horizontal="center" vertical="center" textRotation="90"/>
      <protection/>
    </xf>
    <xf numFmtId="0" fontId="67" fillId="0" borderId="0" xfId="64" applyFont="1" applyFill="1" applyBorder="1" applyAlignment="1">
      <alignment horizontal="right" vertical="center" textRotation="180"/>
      <protection/>
    </xf>
    <xf numFmtId="14" fontId="4" fillId="5" borderId="23" xfId="77" applyNumberFormat="1" applyFont="1" applyFill="1" applyBorder="1" applyAlignment="1">
      <alignment horizontal="center" vertical="center"/>
      <protection/>
    </xf>
    <xf numFmtId="14" fontId="4" fillId="5" borderId="22" xfId="77" applyNumberFormat="1" applyFont="1" applyFill="1" applyBorder="1" applyAlignment="1">
      <alignment horizontal="center" vertical="center"/>
      <protection/>
    </xf>
    <xf numFmtId="0" fontId="62" fillId="0" borderId="0" xfId="64" applyFont="1">
      <alignment/>
      <protection/>
    </xf>
    <xf numFmtId="0" fontId="69" fillId="0" borderId="0" xfId="64" applyFont="1" applyFill="1" applyBorder="1" applyAlignment="1">
      <alignment horizontal="center"/>
      <protection/>
    </xf>
    <xf numFmtId="0" fontId="4" fillId="0" borderId="61" xfId="64" applyFont="1" applyFill="1" applyBorder="1" applyAlignment="1">
      <alignment horizontal="center" vertical="center"/>
      <protection/>
    </xf>
    <xf numFmtId="0" fontId="4" fillId="0" borderId="62" xfId="64" applyFont="1" applyFill="1" applyBorder="1" applyAlignment="1">
      <alignment horizontal="center" vertical="center"/>
      <protection/>
    </xf>
    <xf numFmtId="0" fontId="4" fillId="0" borderId="63" xfId="64" applyFont="1" applyFill="1" applyBorder="1" applyAlignment="1">
      <alignment horizontal="center" vertical="center"/>
      <protection/>
    </xf>
    <xf numFmtId="14" fontId="4" fillId="33" borderId="1" xfId="77" applyNumberFormat="1" applyFont="1" applyFill="1" applyBorder="1" applyAlignment="1">
      <alignment horizontal="center" vertical="center"/>
      <protection/>
    </xf>
    <xf numFmtId="14" fontId="4" fillId="3" borderId="24" xfId="77" applyNumberFormat="1" applyFont="1" applyFill="1" applyBorder="1" applyAlignment="1">
      <alignment horizontal="center" vertical="center"/>
      <protection/>
    </xf>
    <xf numFmtId="14" fontId="4" fillId="3" borderId="22" xfId="77" applyNumberFormat="1" applyFont="1" applyFill="1" applyBorder="1" applyAlignment="1">
      <alignment horizontal="center" vertical="center"/>
      <protection/>
    </xf>
    <xf numFmtId="14" fontId="4" fillId="19" borderId="24" xfId="77" applyNumberFormat="1" applyFont="1" applyFill="1" applyBorder="1" applyAlignment="1">
      <alignment horizontal="center" vertical="center"/>
      <protection/>
    </xf>
    <xf numFmtId="14" fontId="4" fillId="19" borderId="22" xfId="77" applyNumberFormat="1" applyFont="1" applyFill="1" applyBorder="1" applyAlignment="1">
      <alignment horizontal="center" vertical="center"/>
      <protection/>
    </xf>
    <xf numFmtId="0" fontId="4" fillId="50" borderId="24" xfId="77" applyFont="1" applyFill="1" applyBorder="1" applyAlignment="1">
      <alignment horizontal="center" vertical="center"/>
      <protection/>
    </xf>
    <xf numFmtId="0" fontId="4" fillId="50" borderId="22" xfId="77" applyFont="1" applyFill="1" applyBorder="1" applyAlignment="1">
      <alignment horizontal="center" vertical="center"/>
      <protection/>
    </xf>
    <xf numFmtId="0" fontId="4" fillId="0" borderId="33" xfId="76" applyFont="1" applyFill="1" applyBorder="1" applyAlignment="1">
      <alignment horizontal="center" vertical="center"/>
      <protection/>
    </xf>
    <xf numFmtId="0" fontId="4" fillId="0" borderId="32" xfId="76" applyFont="1" applyFill="1" applyBorder="1" applyAlignment="1">
      <alignment horizontal="center" vertical="center"/>
      <protection/>
    </xf>
    <xf numFmtId="0" fontId="4" fillId="0" borderId="31" xfId="76" applyFont="1" applyFill="1" applyBorder="1" applyAlignment="1">
      <alignment horizontal="center" vertical="center"/>
      <protection/>
    </xf>
    <xf numFmtId="0" fontId="4" fillId="19" borderId="24" xfId="77" applyFont="1" applyFill="1" applyBorder="1" applyAlignment="1">
      <alignment horizontal="center" vertical="center"/>
      <protection/>
    </xf>
    <xf numFmtId="0" fontId="4" fillId="19" borderId="22" xfId="77" applyFont="1" applyFill="1" applyBorder="1" applyAlignment="1">
      <alignment horizontal="center" vertical="center"/>
      <protection/>
    </xf>
    <xf numFmtId="14" fontId="4" fillId="13" borderId="24" xfId="64" applyNumberFormat="1" applyFont="1" applyFill="1" applyBorder="1" applyAlignment="1">
      <alignment horizontal="center" vertical="center"/>
      <protection/>
    </xf>
    <xf numFmtId="0" fontId="4" fillId="13" borderId="22" xfId="64" applyNumberFormat="1" applyFont="1" applyFill="1" applyBorder="1" applyAlignment="1">
      <alignment horizontal="center" vertical="center"/>
      <protection/>
    </xf>
  </cellXfs>
  <cellStyles count="11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[0]" xfId="52"/>
    <cellStyle name="Comma 2" xfId="53"/>
    <cellStyle name="Comma 3" xfId="54"/>
    <cellStyle name="Comma 3 2" xfId="55"/>
    <cellStyle name="Comma 4 2" xfId="56"/>
    <cellStyle name="Comma 5" xfId="57"/>
    <cellStyle name="Currency" xfId="58"/>
    <cellStyle name="Currency [0]" xfId="59"/>
    <cellStyle name="Currency 2 2" xfId="60"/>
    <cellStyle name="Currency 2 2 2" xfId="61"/>
    <cellStyle name="Euro" xfId="62"/>
    <cellStyle name="Hyperlink" xfId="63"/>
    <cellStyle name="Normal 2" xfId="64"/>
    <cellStyle name="Normal 3" xfId="65"/>
    <cellStyle name="Normal 3 2" xfId="66"/>
    <cellStyle name="Normal 4" xfId="67"/>
    <cellStyle name="Normal 4 2" xfId="68"/>
    <cellStyle name="Normal 5" xfId="69"/>
    <cellStyle name="Normal 5 2" xfId="70"/>
    <cellStyle name="Normal 5 2 2" xfId="71"/>
    <cellStyle name="Normal 6" xfId="72"/>
    <cellStyle name="Normal 7" xfId="73"/>
    <cellStyle name="Normal 8" xfId="74"/>
    <cellStyle name="Normal 9" xfId="75"/>
    <cellStyle name="Normal_מחירון אלחוטיים" xfId="76"/>
    <cellStyle name="Normal_מחירון חוטיים2" xfId="77"/>
    <cellStyle name="Percent" xfId="78"/>
    <cellStyle name="Percent 2" xfId="79"/>
    <cellStyle name="Percent 3 2" xfId="80"/>
    <cellStyle name="Percent 4" xfId="81"/>
    <cellStyle name="SAPBEXstdData" xfId="82"/>
    <cellStyle name="SAPBEXstdItem" xfId="83"/>
    <cellStyle name="Standard 2" xfId="84"/>
    <cellStyle name="Währung 2" xfId="85"/>
    <cellStyle name="הדגשה1" xfId="86"/>
    <cellStyle name="הדגשה1 2" xfId="87"/>
    <cellStyle name="הדגשה2" xfId="88"/>
    <cellStyle name="הדגשה2 2" xfId="89"/>
    <cellStyle name="הדגשה3" xfId="90"/>
    <cellStyle name="הדגשה3 2" xfId="91"/>
    <cellStyle name="הדגשה4" xfId="92"/>
    <cellStyle name="הדגשה4 2" xfId="93"/>
    <cellStyle name="הדגשה5" xfId="94"/>
    <cellStyle name="הדגשה5 2" xfId="95"/>
    <cellStyle name="הדגשה6" xfId="96"/>
    <cellStyle name="הדגשה6 2" xfId="97"/>
    <cellStyle name="הערה" xfId="98"/>
    <cellStyle name="הערה 2" xfId="99"/>
    <cellStyle name="חישוב" xfId="100"/>
    <cellStyle name="חישוב 2" xfId="101"/>
    <cellStyle name="טוב" xfId="102"/>
    <cellStyle name="טוב 2" xfId="103"/>
    <cellStyle name="טקסט אזהרה" xfId="104"/>
    <cellStyle name="טקסט אזהרה 2" xfId="105"/>
    <cellStyle name="טקסט הסברי" xfId="106"/>
    <cellStyle name="טקסט הסברי 2" xfId="107"/>
    <cellStyle name="כותרת" xfId="108"/>
    <cellStyle name="כותרת 1" xfId="109"/>
    <cellStyle name="כותרת 1 2" xfId="110"/>
    <cellStyle name="כותרת 2" xfId="111"/>
    <cellStyle name="כותרת 2 2" xfId="112"/>
    <cellStyle name="כותרת 3" xfId="113"/>
    <cellStyle name="כותרת 3 2" xfId="114"/>
    <cellStyle name="כותרת 4" xfId="115"/>
    <cellStyle name="כותרת 4 2" xfId="116"/>
    <cellStyle name="כותרת 5" xfId="117"/>
    <cellStyle name="ניטראלי" xfId="118"/>
    <cellStyle name="ניטראלי 2" xfId="119"/>
    <cellStyle name="סה&quot;כ" xfId="120"/>
    <cellStyle name="סה&quot;כ 2" xfId="121"/>
    <cellStyle name="פלט" xfId="122"/>
    <cellStyle name="פלט 2" xfId="123"/>
    <cellStyle name="קלט" xfId="124"/>
    <cellStyle name="קלט 2" xfId="125"/>
    <cellStyle name="רע" xfId="126"/>
    <cellStyle name="רע 2" xfId="127"/>
    <cellStyle name="תא מסומן" xfId="128"/>
    <cellStyle name="תא מסומן 2" xfId="129"/>
    <cellStyle name="תא מקושר" xfId="130"/>
    <cellStyle name="תא מקושר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133350</xdr:rowOff>
    </xdr:from>
    <xdr:to>
      <xdr:col>3</xdr:col>
      <xdr:colOff>38100</xdr:colOff>
      <xdr:row>4</xdr:row>
      <xdr:rowOff>114300</xdr:rowOff>
    </xdr:to>
    <xdr:pic>
      <xdr:nvPicPr>
        <xdr:cNvPr id="1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33350"/>
          <a:ext cx="3009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50</xdr:row>
      <xdr:rowOff>28575</xdr:rowOff>
    </xdr:from>
    <xdr:to>
      <xdr:col>4</xdr:col>
      <xdr:colOff>209550</xdr:colOff>
      <xdr:row>56</xdr:row>
      <xdr:rowOff>142875</xdr:rowOff>
    </xdr:to>
    <xdr:pic>
      <xdr:nvPicPr>
        <xdr:cNvPr id="1" name="Picture 1" descr="conf%20sch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163050"/>
          <a:ext cx="38100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38100</xdr:rowOff>
    </xdr:from>
    <xdr:to>
      <xdr:col>2</xdr:col>
      <xdr:colOff>2990850</xdr:colOff>
      <xdr:row>4</xdr:row>
      <xdr:rowOff>95250</xdr:rowOff>
    </xdr:to>
    <xdr:pic>
      <xdr:nvPicPr>
        <xdr:cNvPr id="2" name="Picture 5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3009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Y113"/>
  <sheetViews>
    <sheetView rightToLeft="1" tabSelected="1" zoomScale="85" zoomScaleNormal="85" zoomScalePageLayoutView="0" workbookViewId="0" topLeftCell="A32">
      <pane xSplit="2" ySplit="6" topLeftCell="C38" activePane="bottomRight" state="frozen"/>
      <selection pane="topLeft" activeCell="A32" sqref="A32"/>
      <selection pane="topRight" activeCell="C32" sqref="C32"/>
      <selection pane="bottomLeft" activeCell="A38" sqref="A38"/>
      <selection pane="bottomRight" activeCell="G38" sqref="G38"/>
    </sheetView>
  </sheetViews>
  <sheetFormatPr defaultColWidth="9.140625" defaultRowHeight="12.75"/>
  <cols>
    <col min="1" max="1" width="10.8515625" style="0" customWidth="1"/>
    <col min="2" max="2" width="21.140625" style="0" customWidth="1"/>
    <col min="3" max="3" width="18.8515625" style="0" customWidth="1"/>
    <col min="4" max="4" width="15.7109375" style="0" customWidth="1"/>
    <col min="5" max="5" width="21.7109375" style="0" customWidth="1"/>
    <col min="6" max="6" width="17.00390625" style="0" bestFit="1" customWidth="1"/>
    <col min="7" max="7" width="60.7109375" style="0" customWidth="1"/>
    <col min="8" max="8" width="10.7109375" style="1" customWidth="1"/>
    <col min="9" max="9" width="11.7109375" style="1" bestFit="1" customWidth="1"/>
    <col min="11" max="11" width="11.7109375" style="0" bestFit="1" customWidth="1"/>
    <col min="12" max="12" width="10.57421875" style="0" customWidth="1"/>
    <col min="17" max="17" width="18.7109375" style="0" customWidth="1"/>
    <col min="19" max="19" width="18.7109375" style="0" customWidth="1"/>
    <col min="21" max="21" width="18.7109375" style="0" customWidth="1"/>
    <col min="23" max="23" width="18.7109375" style="0" customWidth="1"/>
    <col min="25" max="25" width="18.7109375" style="0" customWidth="1"/>
  </cols>
  <sheetData>
    <row r="1" ht="12.75">
      <c r="A1" s="321"/>
    </row>
    <row r="2" spans="1:13" ht="13.5" thickBot="1">
      <c r="A2" s="322"/>
      <c r="M2">
        <v>0.86</v>
      </c>
    </row>
    <row r="3" spans="1:12" ht="24.75" thickBot="1">
      <c r="A3" s="322"/>
      <c r="C3" s="50"/>
      <c r="D3" s="16"/>
      <c r="E3" s="16"/>
      <c r="F3" s="76"/>
      <c r="H3" s="80"/>
      <c r="I3" s="328" t="s">
        <v>109</v>
      </c>
      <c r="J3" s="329"/>
      <c r="K3" s="100" t="s">
        <v>108</v>
      </c>
      <c r="L3" s="99" t="s">
        <v>107</v>
      </c>
    </row>
    <row r="4" spans="1:12" ht="24">
      <c r="A4" s="322"/>
      <c r="C4" s="50"/>
      <c r="D4" s="16"/>
      <c r="E4" s="16"/>
      <c r="F4" s="76"/>
      <c r="G4" s="76"/>
      <c r="H4" s="80"/>
      <c r="I4" s="328"/>
      <c r="J4" s="329"/>
      <c r="K4" s="94"/>
      <c r="L4" s="98" t="s">
        <v>106</v>
      </c>
    </row>
    <row r="5" spans="1:12" ht="15">
      <c r="A5" s="322"/>
      <c r="C5" s="50"/>
      <c r="D5" s="16"/>
      <c r="E5" s="16"/>
      <c r="F5" s="76"/>
      <c r="G5" s="97" t="s">
        <v>105</v>
      </c>
      <c r="H5" s="80"/>
      <c r="I5" s="96"/>
      <c r="J5" s="95"/>
      <c r="K5" s="94"/>
      <c r="L5" s="93" t="s">
        <v>104</v>
      </c>
    </row>
    <row r="6" spans="1:12" ht="15.75" thickBot="1">
      <c r="A6" s="322"/>
      <c r="C6" s="50"/>
      <c r="D6" s="16"/>
      <c r="E6" s="16"/>
      <c r="F6" s="76"/>
      <c r="G6" s="76"/>
      <c r="H6" s="80"/>
      <c r="I6" s="92"/>
      <c r="J6" s="91"/>
      <c r="K6" s="90"/>
      <c r="L6" s="89" t="s">
        <v>103</v>
      </c>
    </row>
    <row r="7" spans="1:11" ht="15">
      <c r="A7" s="322"/>
      <c r="C7" s="50"/>
      <c r="D7" s="16"/>
      <c r="E7" s="16"/>
      <c r="F7" s="76"/>
      <c r="G7" s="76"/>
      <c r="H7" s="80"/>
      <c r="I7" s="73"/>
      <c r="J7" s="87"/>
      <c r="K7" s="86"/>
    </row>
    <row r="8" spans="1:11" ht="21.75" customHeight="1">
      <c r="A8" s="322"/>
      <c r="C8" s="50"/>
      <c r="D8" s="16"/>
      <c r="E8" s="300" t="s">
        <v>94</v>
      </c>
      <c r="F8" s="300"/>
      <c r="G8" s="300"/>
      <c r="H8" s="300"/>
      <c r="I8" s="300"/>
      <c r="J8" s="87"/>
      <c r="K8" s="86"/>
    </row>
    <row r="9" spans="1:11" ht="21.75" customHeight="1">
      <c r="A9" s="322"/>
      <c r="C9" s="50"/>
      <c r="D9" s="16"/>
      <c r="E9" s="299">
        <v>41519</v>
      </c>
      <c r="F9" s="299"/>
      <c r="G9" s="299"/>
      <c r="H9" s="299"/>
      <c r="I9" s="299"/>
      <c r="J9" s="87"/>
      <c r="K9" s="86"/>
    </row>
    <row r="10" spans="1:11" ht="21.75" customHeight="1">
      <c r="A10" s="322"/>
      <c r="C10" s="50"/>
      <c r="D10" s="16"/>
      <c r="E10" s="301" t="s">
        <v>102</v>
      </c>
      <c r="F10" s="301"/>
      <c r="G10" s="301"/>
      <c r="H10" s="301"/>
      <c r="I10" s="301"/>
      <c r="J10" s="87"/>
      <c r="K10" s="86"/>
    </row>
    <row r="11" spans="1:11" ht="21.75" customHeight="1">
      <c r="A11" s="322"/>
      <c r="C11" s="50"/>
      <c r="D11" s="16"/>
      <c r="E11" s="327" t="s">
        <v>101</v>
      </c>
      <c r="F11" s="327"/>
      <c r="G11" s="327"/>
      <c r="H11" s="327"/>
      <c r="I11" s="327"/>
      <c r="J11" s="87"/>
      <c r="K11" s="86"/>
    </row>
    <row r="12" spans="1:11" ht="21.75" customHeight="1">
      <c r="A12" s="322"/>
      <c r="C12" s="50"/>
      <c r="D12" s="16"/>
      <c r="E12" s="326" t="s">
        <v>100</v>
      </c>
      <c r="F12" s="326"/>
      <c r="G12" s="326"/>
      <c r="H12" s="326"/>
      <c r="I12" s="326"/>
      <c r="J12" s="87"/>
      <c r="K12" s="86"/>
    </row>
    <row r="13" spans="1:11" ht="21.75" customHeight="1">
      <c r="A13" s="322"/>
      <c r="C13" s="50"/>
      <c r="D13" s="16"/>
      <c r="E13" s="325" t="s">
        <v>99</v>
      </c>
      <c r="F13" s="325"/>
      <c r="G13" s="325"/>
      <c r="H13" s="325"/>
      <c r="I13" s="325"/>
      <c r="J13" s="87"/>
      <c r="K13" s="88" t="s">
        <v>98</v>
      </c>
    </row>
    <row r="14" spans="1:14" ht="21.75" customHeight="1">
      <c r="A14" s="322"/>
      <c r="C14" s="50"/>
      <c r="D14" s="16"/>
      <c r="E14" s="324" t="s">
        <v>97</v>
      </c>
      <c r="F14" s="324"/>
      <c r="G14" s="324"/>
      <c r="H14" s="324"/>
      <c r="I14" s="324"/>
      <c r="J14" s="87"/>
      <c r="K14" s="88" t="s">
        <v>96</v>
      </c>
      <c r="N14">
        <f>1/1.18</f>
        <v>0.8474576271186441</v>
      </c>
    </row>
    <row r="15" spans="1:11" ht="15">
      <c r="A15" s="322"/>
      <c r="C15" s="50"/>
      <c r="D15" s="16"/>
      <c r="E15" s="16"/>
      <c r="F15" s="76"/>
      <c r="G15" s="76"/>
      <c r="H15" s="80"/>
      <c r="I15" s="73"/>
      <c r="J15" s="87"/>
      <c r="K15" s="86"/>
    </row>
    <row r="16" spans="1:12" ht="31.5" customHeight="1">
      <c r="A16" s="322"/>
      <c r="C16" s="50"/>
      <c r="D16" s="16"/>
      <c r="E16" s="330" t="s">
        <v>95</v>
      </c>
      <c r="F16" s="330"/>
      <c r="G16" s="85">
        <v>41382</v>
      </c>
      <c r="H16" s="84"/>
      <c r="I16" s="83">
        <v>4.8</v>
      </c>
      <c r="J16" s="50"/>
      <c r="K16" s="82">
        <v>4.78</v>
      </c>
      <c r="L16" s="81"/>
    </row>
    <row r="17" spans="1:12" ht="15.75">
      <c r="A17" s="322"/>
      <c r="C17" s="50"/>
      <c r="D17" s="16"/>
      <c r="E17" s="16"/>
      <c r="F17" s="76"/>
      <c r="G17" s="76"/>
      <c r="H17" s="80"/>
      <c r="I17" s="73"/>
      <c r="J17" s="50"/>
      <c r="K17" s="82"/>
      <c r="L17" s="81"/>
    </row>
    <row r="18" spans="1:13" ht="15.75">
      <c r="A18" s="322"/>
      <c r="C18" s="50"/>
      <c r="D18" s="16"/>
      <c r="E18" s="16"/>
      <c r="F18" s="76"/>
      <c r="G18" s="76"/>
      <c r="H18" s="80"/>
      <c r="I18" s="73"/>
      <c r="J18" s="50"/>
      <c r="K18" s="79">
        <f>N14</f>
        <v>0.8474576271186441</v>
      </c>
      <c r="L18" s="78">
        <v>41382</v>
      </c>
      <c r="M18" s="77">
        <v>2013</v>
      </c>
    </row>
    <row r="19" spans="1:12" ht="15.75">
      <c r="A19" s="322"/>
      <c r="C19" s="50"/>
      <c r="D19" s="16"/>
      <c r="E19" s="16"/>
      <c r="F19" s="76"/>
      <c r="G19" s="75" t="s">
        <v>94</v>
      </c>
      <c r="H19" s="74"/>
      <c r="I19" s="73"/>
      <c r="J19" s="50"/>
      <c r="K19" s="72"/>
      <c r="L19" s="50"/>
    </row>
    <row r="20" spans="1:13" ht="61.5" customHeight="1" thickBot="1">
      <c r="A20" s="322"/>
      <c r="C20" s="331" t="s">
        <v>93</v>
      </c>
      <c r="D20" s="332"/>
      <c r="E20" s="332"/>
      <c r="F20" s="332"/>
      <c r="G20" s="333"/>
      <c r="H20" s="71"/>
      <c r="I20" s="67"/>
      <c r="J20" s="296" t="s">
        <v>92</v>
      </c>
      <c r="K20" s="297"/>
      <c r="L20" s="297"/>
      <c r="M20" s="298"/>
    </row>
    <row r="21" spans="1:12" ht="16.5" thickTop="1">
      <c r="A21" s="322"/>
      <c r="C21" s="70"/>
      <c r="D21" s="70"/>
      <c r="E21" s="70"/>
      <c r="F21" s="70"/>
      <c r="G21" s="69"/>
      <c r="H21" s="68"/>
      <c r="I21" s="67"/>
      <c r="J21" s="334" t="s">
        <v>91</v>
      </c>
      <c r="K21" s="66" t="s">
        <v>72</v>
      </c>
      <c r="L21" s="52"/>
    </row>
    <row r="22" spans="1:12" ht="15">
      <c r="A22" s="322"/>
      <c r="C22" s="50"/>
      <c r="D22" s="50"/>
      <c r="E22" s="22"/>
      <c r="F22" s="22"/>
      <c r="G22" s="22"/>
      <c r="H22" s="65" t="s">
        <v>90</v>
      </c>
      <c r="I22" s="65" t="s">
        <v>90</v>
      </c>
      <c r="J22" s="334"/>
      <c r="K22" s="64" t="s">
        <v>89</v>
      </c>
      <c r="L22" s="52"/>
    </row>
    <row r="23" spans="1:12" ht="15">
      <c r="A23" s="322"/>
      <c r="C23" s="50"/>
      <c r="D23" s="308" t="s">
        <v>88</v>
      </c>
      <c r="E23" s="308" t="s">
        <v>87</v>
      </c>
      <c r="F23" s="305" t="s">
        <v>86</v>
      </c>
      <c r="G23" s="308" t="s">
        <v>85</v>
      </c>
      <c r="H23" s="63" t="s">
        <v>84</v>
      </c>
      <c r="I23" s="63" t="s">
        <v>84</v>
      </c>
      <c r="J23" s="334"/>
      <c r="K23" s="62" t="s">
        <v>84</v>
      </c>
      <c r="L23" s="52"/>
    </row>
    <row r="24" spans="1:12" ht="15">
      <c r="A24" s="322"/>
      <c r="C24" s="50"/>
      <c r="D24" s="309"/>
      <c r="E24" s="309"/>
      <c r="F24" s="306"/>
      <c r="G24" s="309"/>
      <c r="H24" s="61" t="s">
        <v>83</v>
      </c>
      <c r="I24" s="61" t="s">
        <v>82</v>
      </c>
      <c r="J24" s="334"/>
      <c r="K24" s="60" t="s">
        <v>82</v>
      </c>
      <c r="L24" s="52"/>
    </row>
    <row r="25" spans="1:12" ht="15">
      <c r="A25" s="322"/>
      <c r="C25" s="50"/>
      <c r="D25" s="310"/>
      <c r="E25" s="310"/>
      <c r="F25" s="307"/>
      <c r="G25" s="310"/>
      <c r="H25" s="59" t="s">
        <v>81</v>
      </c>
      <c r="I25" s="59" t="s">
        <v>81</v>
      </c>
      <c r="J25" s="334"/>
      <c r="K25" s="58" t="s">
        <v>81</v>
      </c>
      <c r="L25" s="52"/>
    </row>
    <row r="26" spans="1:12" ht="12.75">
      <c r="A26" s="322"/>
      <c r="C26" s="50"/>
      <c r="D26" s="57"/>
      <c r="E26" s="56"/>
      <c r="F26" s="56"/>
      <c r="G26" s="56"/>
      <c r="H26" s="55"/>
      <c r="I26" s="55"/>
      <c r="J26" s="54"/>
      <c r="K26" s="53"/>
      <c r="L26" s="52"/>
    </row>
    <row r="27" spans="1:12" ht="15.75">
      <c r="A27" s="322"/>
      <c r="B27" s="51" t="s">
        <v>80</v>
      </c>
      <c r="C27" s="50"/>
      <c r="D27" s="50"/>
      <c r="E27" s="22"/>
      <c r="F27" s="22"/>
      <c r="G27" s="22"/>
      <c r="H27" s="49"/>
      <c r="I27" s="49"/>
      <c r="J27" s="21"/>
      <c r="K27" s="27"/>
      <c r="L27" s="21"/>
    </row>
    <row r="28" spans="1:12" ht="15.75">
      <c r="A28" s="322"/>
      <c r="B28" s="51" t="s">
        <v>79</v>
      </c>
      <c r="C28" s="50"/>
      <c r="D28" s="50"/>
      <c r="E28" s="22"/>
      <c r="F28" s="22"/>
      <c r="G28" s="22"/>
      <c r="H28" s="49"/>
      <c r="I28" s="49"/>
      <c r="J28" s="21"/>
      <c r="K28" s="27"/>
      <c r="L28" s="21"/>
    </row>
    <row r="29" spans="1:12" ht="15.75">
      <c r="A29" s="322"/>
      <c r="B29" s="51" t="s">
        <v>78</v>
      </c>
      <c r="C29" s="50"/>
      <c r="D29" s="50"/>
      <c r="E29" s="22"/>
      <c r="F29" s="22"/>
      <c r="G29" s="22"/>
      <c r="H29" s="49"/>
      <c r="I29" s="49"/>
      <c r="J29" s="21"/>
      <c r="K29" s="27"/>
      <c r="L29" s="21"/>
    </row>
    <row r="30" spans="1:12" ht="15.75">
      <c r="A30" s="322"/>
      <c r="B30" s="51" t="s">
        <v>77</v>
      </c>
      <c r="C30" s="50"/>
      <c r="D30" s="50"/>
      <c r="E30" s="22"/>
      <c r="F30" s="22"/>
      <c r="G30" s="22"/>
      <c r="H30" s="49"/>
      <c r="I30" s="49"/>
      <c r="J30" s="21"/>
      <c r="K30" s="27"/>
      <c r="L30" s="21"/>
    </row>
    <row r="31" spans="1:12" ht="12.75">
      <c r="A31" s="322"/>
      <c r="C31" s="50"/>
      <c r="D31" s="50"/>
      <c r="E31" s="22"/>
      <c r="F31" s="22"/>
      <c r="G31" s="22"/>
      <c r="H31" s="49"/>
      <c r="I31" s="49"/>
      <c r="J31" s="21"/>
      <c r="K31" s="27"/>
      <c r="L31" s="21"/>
    </row>
    <row r="32" spans="1:12" ht="12.75">
      <c r="A32" s="322"/>
      <c r="C32" s="50"/>
      <c r="D32" s="50"/>
      <c r="E32" s="22"/>
      <c r="F32" s="22"/>
      <c r="G32" s="22"/>
      <c r="H32" s="49"/>
      <c r="I32" s="49"/>
      <c r="J32" s="21"/>
      <c r="K32" s="27"/>
      <c r="L32" s="21"/>
    </row>
    <row r="33" spans="1:12" ht="29.25" customHeight="1" thickBot="1">
      <c r="A33" s="322"/>
      <c r="B33" s="315" t="s">
        <v>76</v>
      </c>
      <c r="C33" s="315"/>
      <c r="D33" s="316"/>
      <c r="E33" s="22"/>
      <c r="F33" s="22"/>
      <c r="J33" s="21"/>
      <c r="K33" s="27"/>
      <c r="L33" s="21"/>
    </row>
    <row r="34" spans="1:12" ht="18" customHeight="1" thickBot="1">
      <c r="A34" s="322"/>
      <c r="B34" s="23"/>
      <c r="C34" s="23"/>
      <c r="D34" s="23"/>
      <c r="E34" s="22"/>
      <c r="F34" s="272" t="s">
        <v>208</v>
      </c>
      <c r="G34" s="273"/>
      <c r="H34" s="273"/>
      <c r="I34" s="274"/>
      <c r="J34" s="21"/>
      <c r="K34" s="27"/>
      <c r="L34" s="21"/>
    </row>
    <row r="35" spans="1:13" ht="30" customHeight="1">
      <c r="A35" s="322"/>
      <c r="B35" s="315" t="s">
        <v>75</v>
      </c>
      <c r="C35" s="315"/>
      <c r="D35" s="316"/>
      <c r="E35" s="22"/>
      <c r="F35" s="171">
        <v>41827</v>
      </c>
      <c r="G35" s="302" t="s">
        <v>181</v>
      </c>
      <c r="H35" s="302"/>
      <c r="I35" s="302"/>
      <c r="J35" s="21"/>
      <c r="K35" s="24"/>
      <c r="L35" s="21"/>
      <c r="M35" s="256"/>
    </row>
    <row r="36" spans="1:13" ht="30" customHeight="1">
      <c r="A36" s="322"/>
      <c r="B36" s="303" t="s">
        <v>182</v>
      </c>
      <c r="C36" s="303"/>
      <c r="D36" s="304"/>
      <c r="E36" s="22"/>
      <c r="F36" s="22"/>
      <c r="G36" s="317" t="s">
        <v>74</v>
      </c>
      <c r="H36" s="317"/>
      <c r="I36" s="317"/>
      <c r="J36" s="21"/>
      <c r="K36" s="24"/>
      <c r="L36" s="21"/>
      <c r="M36" s="257"/>
    </row>
    <row r="37" spans="1:25" ht="61.5" customHeight="1">
      <c r="A37" s="323"/>
      <c r="B37" s="23"/>
      <c r="C37" s="23"/>
      <c r="D37" s="23"/>
      <c r="E37" s="22"/>
      <c r="F37" s="22"/>
      <c r="G37" s="170" t="s">
        <v>73</v>
      </c>
      <c r="H37" s="264" t="s">
        <v>3</v>
      </c>
      <c r="I37" s="264" t="s">
        <v>2</v>
      </c>
      <c r="J37" s="48"/>
      <c r="K37" s="20"/>
      <c r="L37" s="21"/>
      <c r="M37" s="20"/>
      <c r="Q37" s="258"/>
      <c r="R37" s="258"/>
      <c r="S37" s="258"/>
      <c r="T37" s="16"/>
      <c r="U37" s="258"/>
      <c r="V37" s="258"/>
      <c r="W37" s="258"/>
      <c r="X37" s="258"/>
      <c r="Y37" s="259"/>
    </row>
    <row r="38" spans="1:25" ht="29.25" customHeight="1">
      <c r="A38" s="278" t="s">
        <v>71</v>
      </c>
      <c r="B38" s="10" t="s">
        <v>70</v>
      </c>
      <c r="C38" s="311" t="s">
        <v>0</v>
      </c>
      <c r="D38" s="312"/>
      <c r="E38" s="13" t="s">
        <v>69</v>
      </c>
      <c r="F38" s="13">
        <v>1</v>
      </c>
      <c r="G38" s="46" t="s">
        <v>68</v>
      </c>
      <c r="H38" s="1">
        <v>5890</v>
      </c>
      <c r="I38" s="1">
        <f>H38*$K$18</f>
        <v>4991.525423728814</v>
      </c>
      <c r="J38" s="36"/>
      <c r="K38" s="252"/>
      <c r="L38" s="2"/>
      <c r="M38" s="7">
        <f>K38/$K$16</f>
        <v>0</v>
      </c>
      <c r="Q38" s="260"/>
      <c r="R38" s="261"/>
      <c r="S38" s="262"/>
      <c r="T38" s="258"/>
      <c r="U38" s="260"/>
      <c r="V38" s="261"/>
      <c r="W38" s="260"/>
      <c r="X38" s="261"/>
      <c r="Y38" s="262"/>
    </row>
    <row r="39" spans="1:25" ht="15" customHeight="1">
      <c r="A39" s="279"/>
      <c r="B39" s="14"/>
      <c r="C39" s="47" t="s">
        <v>67</v>
      </c>
      <c r="D39" s="15"/>
      <c r="E39" s="13"/>
      <c r="F39" s="13"/>
      <c r="G39" s="46"/>
      <c r="I39" s="18"/>
      <c r="J39" s="19"/>
      <c r="K39" s="252"/>
      <c r="L39" s="8"/>
      <c r="M39" s="2"/>
      <c r="Q39" s="258"/>
      <c r="R39" s="258"/>
      <c r="S39" s="258"/>
      <c r="T39" s="258"/>
      <c r="U39" s="258"/>
      <c r="V39" s="258"/>
      <c r="W39" s="258"/>
      <c r="X39" s="258"/>
      <c r="Y39" s="258"/>
    </row>
    <row r="40" spans="1:25" ht="29.25" customHeight="1">
      <c r="A40" s="279"/>
      <c r="B40" s="10" t="s">
        <v>66</v>
      </c>
      <c r="C40" s="286" t="s">
        <v>65</v>
      </c>
      <c r="D40" s="286"/>
      <c r="E40" s="12" t="s">
        <v>64</v>
      </c>
      <c r="F40" s="12" t="s">
        <v>63</v>
      </c>
      <c r="G40" s="46" t="s">
        <v>62</v>
      </c>
      <c r="H40" s="1">
        <v>1330</v>
      </c>
      <c r="I40" s="1">
        <f>H40*$K$18</f>
        <v>1127.1186440677966</v>
      </c>
      <c r="J40" s="36"/>
      <c r="K40" s="252"/>
      <c r="L40" s="8"/>
      <c r="M40" s="7">
        <f>K40/$K$16</f>
        <v>0</v>
      </c>
      <c r="Q40" s="260"/>
      <c r="R40" s="261"/>
      <c r="S40" s="262"/>
      <c r="T40" s="258"/>
      <c r="U40" s="260"/>
      <c r="V40" s="261"/>
      <c r="W40" s="260"/>
      <c r="X40" s="261"/>
      <c r="Y40" s="262"/>
    </row>
    <row r="41" spans="1:13" ht="15" customHeight="1">
      <c r="A41" s="279"/>
      <c r="B41" s="16"/>
      <c r="C41" s="16"/>
      <c r="D41" s="16"/>
      <c r="E41" s="17"/>
      <c r="F41" s="17"/>
      <c r="I41" s="41"/>
      <c r="J41" s="36"/>
      <c r="K41" s="252"/>
      <c r="L41" s="8"/>
      <c r="M41" s="7"/>
    </row>
    <row r="42" spans="1:13" ht="15" customHeight="1">
      <c r="A42" s="279"/>
      <c r="B42" t="s">
        <v>61</v>
      </c>
      <c r="C42" s="16"/>
      <c r="D42" s="16"/>
      <c r="E42" s="17"/>
      <c r="F42" s="17"/>
      <c r="I42" s="41"/>
      <c r="J42" s="36"/>
      <c r="K42" s="252"/>
      <c r="L42" s="8"/>
      <c r="M42" s="7"/>
    </row>
    <row r="43" spans="1:13" ht="29.25" customHeight="1">
      <c r="A43" s="279"/>
      <c r="B43" s="16" t="s">
        <v>60</v>
      </c>
      <c r="C43" s="286" t="s">
        <v>54</v>
      </c>
      <c r="D43" s="286"/>
      <c r="E43" s="318" t="s">
        <v>59</v>
      </c>
      <c r="F43" s="318"/>
      <c r="H43" s="1">
        <v>1100</v>
      </c>
      <c r="I43" s="1">
        <f>H43*$K$18</f>
        <v>932.2033898305085</v>
      </c>
      <c r="J43" s="36"/>
      <c r="K43" s="252"/>
      <c r="L43" s="8"/>
      <c r="M43" s="7">
        <f>K43/$K$16</f>
        <v>0</v>
      </c>
    </row>
    <row r="44" spans="1:13" ht="15" customHeight="1">
      <c r="A44" s="279"/>
      <c r="B44" s="16"/>
      <c r="C44" s="16"/>
      <c r="D44" s="16"/>
      <c r="E44" s="17"/>
      <c r="F44" s="17"/>
      <c r="H44" s="4"/>
      <c r="I44" s="41"/>
      <c r="J44" s="36"/>
      <c r="K44" s="252"/>
      <c r="L44" s="8"/>
      <c r="M44" s="7"/>
    </row>
    <row r="45" spans="1:13" ht="15" customHeight="1">
      <c r="A45" s="279"/>
      <c r="B45" s="16"/>
      <c r="C45" s="16"/>
      <c r="D45" s="16"/>
      <c r="E45" s="17"/>
      <c r="F45" s="17"/>
      <c r="H45" s="4"/>
      <c r="I45" s="41"/>
      <c r="J45" s="36"/>
      <c r="K45" s="252"/>
      <c r="L45" s="8"/>
      <c r="M45" s="7"/>
    </row>
    <row r="46" spans="1:13" ht="29.25" customHeight="1">
      <c r="A46" s="279"/>
      <c r="B46" s="16" t="s">
        <v>49</v>
      </c>
      <c r="C46" s="286" t="s">
        <v>54</v>
      </c>
      <c r="D46" s="286"/>
      <c r="E46" s="293" t="s">
        <v>58</v>
      </c>
      <c r="F46" s="293"/>
      <c r="H46" s="1">
        <v>310</v>
      </c>
      <c r="I46" s="1">
        <f>H46*$K$18</f>
        <v>262.7118644067797</v>
      </c>
      <c r="J46" s="36"/>
      <c r="K46" s="252"/>
      <c r="L46" s="8"/>
      <c r="M46" s="7">
        <f>K46/$K$16</f>
        <v>0</v>
      </c>
    </row>
    <row r="47" spans="1:13" ht="15" customHeight="1">
      <c r="A47" s="279"/>
      <c r="B47" s="16"/>
      <c r="C47" s="16"/>
      <c r="D47" s="16"/>
      <c r="E47" s="17"/>
      <c r="F47" s="17"/>
      <c r="H47" s="4"/>
      <c r="I47" s="41"/>
      <c r="J47" s="36"/>
      <c r="K47" s="252"/>
      <c r="L47" s="8"/>
      <c r="M47" s="7"/>
    </row>
    <row r="48" spans="1:13" ht="29.25" customHeight="1">
      <c r="A48" s="279"/>
      <c r="B48" s="16" t="s">
        <v>46</v>
      </c>
      <c r="C48" s="286" t="s">
        <v>54</v>
      </c>
      <c r="D48" s="286"/>
      <c r="E48" s="293" t="s">
        <v>57</v>
      </c>
      <c r="F48" s="293"/>
      <c r="H48" s="1">
        <v>340</v>
      </c>
      <c r="I48" s="1">
        <f>H48*$K$18</f>
        <v>288.135593220339</v>
      </c>
      <c r="J48" s="36"/>
      <c r="K48" s="252"/>
      <c r="L48" s="8"/>
      <c r="M48" s="7">
        <f>K48/$K$16</f>
        <v>0</v>
      </c>
    </row>
    <row r="49" spans="1:13" ht="15" customHeight="1">
      <c r="A49" s="279"/>
      <c r="B49" s="16"/>
      <c r="C49" s="16"/>
      <c r="D49" s="16"/>
      <c r="E49" s="17"/>
      <c r="F49" s="17"/>
      <c r="H49" s="4"/>
      <c r="I49" s="41"/>
      <c r="J49" s="36"/>
      <c r="K49" s="252"/>
      <c r="L49" s="8"/>
      <c r="M49" s="7"/>
    </row>
    <row r="50" spans="1:13" ht="15" customHeight="1">
      <c r="A50" s="279"/>
      <c r="B50" t="s">
        <v>56</v>
      </c>
      <c r="C50" s="16"/>
      <c r="D50" s="16"/>
      <c r="E50" s="17"/>
      <c r="F50" s="17"/>
      <c r="H50" s="4"/>
      <c r="I50" s="41"/>
      <c r="J50" s="36"/>
      <c r="K50" s="252"/>
      <c r="L50" s="8"/>
      <c r="M50" s="7"/>
    </row>
    <row r="51" spans="1:13" ht="29.25" customHeight="1">
      <c r="A51" s="279"/>
      <c r="B51" s="16" t="s">
        <v>55</v>
      </c>
      <c r="C51" s="286" t="s">
        <v>54</v>
      </c>
      <c r="D51" s="286"/>
      <c r="E51" s="287" t="s">
        <v>53</v>
      </c>
      <c r="F51" s="288"/>
      <c r="H51" s="1">
        <v>180</v>
      </c>
      <c r="I51" s="1">
        <f>H51*$K$18</f>
        <v>152.54237288135596</v>
      </c>
      <c r="J51" s="36"/>
      <c r="K51" s="252"/>
      <c r="L51" s="8"/>
      <c r="M51" s="7">
        <f>K51/$K$16</f>
        <v>0</v>
      </c>
    </row>
    <row r="52" spans="1:13" ht="15" customHeight="1">
      <c r="A52" s="279"/>
      <c r="B52" s="16"/>
      <c r="C52" s="16"/>
      <c r="D52" s="16"/>
      <c r="E52" s="319" t="s">
        <v>52</v>
      </c>
      <c r="F52" s="320"/>
      <c r="H52" s="4"/>
      <c r="I52" s="41"/>
      <c r="J52" s="36"/>
      <c r="K52" s="252"/>
      <c r="L52" s="8"/>
      <c r="M52" s="7"/>
    </row>
    <row r="53" spans="1:13" ht="15" customHeight="1">
      <c r="A53" s="279"/>
      <c r="B53" s="173"/>
      <c r="C53" s="173"/>
      <c r="D53" s="173"/>
      <c r="E53" s="173"/>
      <c r="F53" s="173"/>
      <c r="G53" s="174"/>
      <c r="H53" s="175"/>
      <c r="I53" s="176"/>
      <c r="J53" s="177"/>
      <c r="K53" s="253"/>
      <c r="L53" s="178"/>
      <c r="M53" s="7"/>
    </row>
    <row r="54" spans="1:13" ht="15" customHeight="1">
      <c r="A54" s="279"/>
      <c r="B54" s="192" t="s">
        <v>189</v>
      </c>
      <c r="C54" s="193"/>
      <c r="D54" s="193"/>
      <c r="E54" s="194"/>
      <c r="F54" s="195" t="s">
        <v>183</v>
      </c>
      <c r="G54" s="194"/>
      <c r="H54" s="291">
        <v>200</v>
      </c>
      <c r="I54" s="291">
        <f>H54*$K$18</f>
        <v>169.49152542372883</v>
      </c>
      <c r="J54" s="277"/>
      <c r="K54" s="290"/>
      <c r="L54" s="8"/>
      <c r="M54" s="7"/>
    </row>
    <row r="55" spans="1:13" ht="29.25" customHeight="1">
      <c r="A55" s="279"/>
      <c r="B55" s="193" t="s">
        <v>51</v>
      </c>
      <c r="C55" s="16" t="s">
        <v>49</v>
      </c>
      <c r="D55" s="16"/>
      <c r="E55" s="16" t="s">
        <v>190</v>
      </c>
      <c r="F55" s="17"/>
      <c r="H55" s="291"/>
      <c r="I55" s="291"/>
      <c r="J55" s="277"/>
      <c r="K55" s="290"/>
      <c r="L55" s="8"/>
      <c r="M55" s="7">
        <f>K54/$K$16</f>
        <v>0</v>
      </c>
    </row>
    <row r="56" spans="1:13" ht="15" customHeight="1">
      <c r="A56" s="279"/>
      <c r="B56" s="193" t="s">
        <v>185</v>
      </c>
      <c r="C56" s="16"/>
      <c r="D56" s="16"/>
      <c r="E56" s="285" t="s">
        <v>184</v>
      </c>
      <c r="F56" s="285"/>
      <c r="G56" s="172" t="s">
        <v>184</v>
      </c>
      <c r="H56" s="180">
        <v>40</v>
      </c>
      <c r="I56" s="181">
        <f>H56*$K$18</f>
        <v>33.898305084745765</v>
      </c>
      <c r="J56" s="182"/>
      <c r="K56" s="252"/>
      <c r="L56" s="8"/>
      <c r="M56" s="7">
        <f>K56/$K$16</f>
        <v>0</v>
      </c>
    </row>
    <row r="57" spans="1:13" ht="15" customHeight="1">
      <c r="A57" s="279"/>
      <c r="B57" s="183"/>
      <c r="C57" s="183"/>
      <c r="D57" s="183"/>
      <c r="E57" s="184"/>
      <c r="F57" s="184"/>
      <c r="G57" s="185"/>
      <c r="H57" s="186"/>
      <c r="I57" s="187"/>
      <c r="J57" s="188"/>
      <c r="K57" s="189"/>
      <c r="L57" s="190"/>
      <c r="M57" s="191"/>
    </row>
    <row r="58" spans="1:13" ht="15" customHeight="1">
      <c r="A58" s="279"/>
      <c r="B58" s="196"/>
      <c r="C58" s="196"/>
      <c r="D58" s="196"/>
      <c r="E58" s="197"/>
      <c r="F58" s="197"/>
      <c r="G58" s="198"/>
      <c r="H58" s="199"/>
      <c r="I58" s="200"/>
      <c r="J58" s="201"/>
      <c r="K58" s="202"/>
      <c r="L58" s="203"/>
      <c r="M58" s="204"/>
    </row>
    <row r="59" spans="1:13" ht="15" customHeight="1">
      <c r="A59" s="279"/>
      <c r="B59" s="205" t="s">
        <v>188</v>
      </c>
      <c r="C59" s="206"/>
      <c r="D59" s="206"/>
      <c r="E59" s="207"/>
      <c r="F59" s="208" t="s">
        <v>186</v>
      </c>
      <c r="G59" s="207"/>
      <c r="H59" s="289">
        <v>200</v>
      </c>
      <c r="I59" s="289">
        <f>H59*$K$18</f>
        <v>169.49152542372883</v>
      </c>
      <c r="J59" s="277"/>
      <c r="K59" s="290"/>
      <c r="L59" s="8"/>
      <c r="M59" s="7"/>
    </row>
    <row r="60" spans="1:13" ht="29.25" customHeight="1">
      <c r="A60" s="279"/>
      <c r="B60" s="206" t="s">
        <v>50</v>
      </c>
      <c r="C60" s="16" t="s">
        <v>49</v>
      </c>
      <c r="D60" s="16"/>
      <c r="E60" s="16" t="s">
        <v>190</v>
      </c>
      <c r="F60" s="17"/>
      <c r="G60" s="179"/>
      <c r="H60" s="289"/>
      <c r="I60" s="289"/>
      <c r="J60" s="277"/>
      <c r="K60" s="290"/>
      <c r="L60" s="8"/>
      <c r="M60" s="7">
        <f>K59/$K$16</f>
        <v>0</v>
      </c>
    </row>
    <row r="61" spans="1:13" ht="15" customHeight="1">
      <c r="A61" s="279"/>
      <c r="B61" s="206"/>
      <c r="C61" s="16"/>
      <c r="D61" s="16"/>
      <c r="E61" s="285" t="s">
        <v>184</v>
      </c>
      <c r="F61" s="285"/>
      <c r="G61" s="172" t="s">
        <v>184</v>
      </c>
      <c r="H61" s="180">
        <v>100</v>
      </c>
      <c r="I61" s="181">
        <f>H61*$K$18</f>
        <v>84.74576271186442</v>
      </c>
      <c r="J61" s="182"/>
      <c r="K61" s="252"/>
      <c r="L61" s="8"/>
      <c r="M61" s="7"/>
    </row>
    <row r="62" spans="1:13" ht="15" customHeight="1">
      <c r="A62" s="279"/>
      <c r="B62" s="209"/>
      <c r="C62" s="209"/>
      <c r="D62" s="209"/>
      <c r="E62" s="210"/>
      <c r="F62" s="210"/>
      <c r="G62" s="211"/>
      <c r="H62" s="212"/>
      <c r="I62" s="213"/>
      <c r="J62" s="214"/>
      <c r="K62" s="215"/>
      <c r="L62" s="216"/>
      <c r="M62" s="217"/>
    </row>
    <row r="63" spans="1:13" ht="15" customHeight="1">
      <c r="A63" s="279"/>
      <c r="B63" s="196"/>
      <c r="C63" s="196"/>
      <c r="D63" s="196"/>
      <c r="E63" s="197"/>
      <c r="F63" s="197"/>
      <c r="G63" s="198"/>
      <c r="H63" s="199"/>
      <c r="I63" s="200"/>
      <c r="J63" s="201"/>
      <c r="K63" s="202"/>
      <c r="L63" s="203"/>
      <c r="M63" s="204"/>
    </row>
    <row r="64" spans="1:13" ht="15" customHeight="1">
      <c r="A64" s="279"/>
      <c r="B64" s="218" t="s">
        <v>187</v>
      </c>
      <c r="C64" s="219"/>
      <c r="D64" s="219"/>
      <c r="E64" s="220"/>
      <c r="F64" s="230" t="s">
        <v>183</v>
      </c>
      <c r="G64" s="220"/>
      <c r="H64" s="291">
        <v>200</v>
      </c>
      <c r="I64" s="291">
        <f>H64*$K$18</f>
        <v>169.49152542372883</v>
      </c>
      <c r="J64" s="277"/>
      <c r="K64" s="290"/>
      <c r="L64" s="8"/>
      <c r="M64" s="7"/>
    </row>
    <row r="65" spans="1:13" ht="29.25" customHeight="1">
      <c r="A65" s="279"/>
      <c r="B65" s="219" t="s">
        <v>48</v>
      </c>
      <c r="C65" s="16" t="s">
        <v>46</v>
      </c>
      <c r="D65" s="16"/>
      <c r="E65" s="16" t="s">
        <v>190</v>
      </c>
      <c r="F65" s="17"/>
      <c r="H65" s="291"/>
      <c r="I65" s="291"/>
      <c r="J65" s="277"/>
      <c r="K65" s="290"/>
      <c r="L65" s="8"/>
      <c r="M65" s="7">
        <f>K65/$K$16</f>
        <v>0</v>
      </c>
    </row>
    <row r="66" spans="1:13" ht="15" customHeight="1">
      <c r="A66" s="279"/>
      <c r="B66" s="219"/>
      <c r="C66" s="16"/>
      <c r="D66" s="16"/>
      <c r="E66" s="285" t="s">
        <v>184</v>
      </c>
      <c r="F66" s="285"/>
      <c r="G66" s="172" t="s">
        <v>184</v>
      </c>
      <c r="H66" s="180">
        <v>40</v>
      </c>
      <c r="I66" s="181">
        <f>H66*$K$18</f>
        <v>33.898305084745765</v>
      </c>
      <c r="J66" s="182"/>
      <c r="K66" s="252"/>
      <c r="L66" s="8"/>
      <c r="M66" s="7"/>
    </row>
    <row r="67" spans="1:13" ht="15" customHeight="1">
      <c r="A67" s="279"/>
      <c r="B67" s="222"/>
      <c r="C67" s="221"/>
      <c r="D67" s="222"/>
      <c r="E67" s="223"/>
      <c r="F67" s="223"/>
      <c r="G67" s="224"/>
      <c r="H67" s="225"/>
      <c r="I67" s="225"/>
      <c r="J67" s="226"/>
      <c r="K67" s="227"/>
      <c r="L67" s="228"/>
      <c r="M67" s="229"/>
    </row>
    <row r="68" spans="1:13" ht="15" customHeight="1">
      <c r="A68" s="279"/>
      <c r="B68" s="16"/>
      <c r="C68" s="16"/>
      <c r="D68" s="16"/>
      <c r="E68" s="17"/>
      <c r="F68" s="17"/>
      <c r="J68" s="36"/>
      <c r="K68" s="202"/>
      <c r="L68" s="8"/>
      <c r="M68" s="7"/>
    </row>
    <row r="69" spans="1:13" ht="15" customHeight="1">
      <c r="A69" s="279"/>
      <c r="B69" s="231" t="s">
        <v>188</v>
      </c>
      <c r="C69" s="232"/>
      <c r="D69" s="232"/>
      <c r="E69" s="233"/>
      <c r="F69" s="234" t="s">
        <v>186</v>
      </c>
      <c r="G69" s="233"/>
      <c r="H69" s="289">
        <v>200</v>
      </c>
      <c r="I69" s="289">
        <f>H69*$K$18</f>
        <v>169.49152542372883</v>
      </c>
      <c r="J69" s="277"/>
      <c r="K69" s="290"/>
      <c r="L69" s="8"/>
      <c r="M69" s="7"/>
    </row>
    <row r="70" spans="1:13" ht="29.25" customHeight="1">
      <c r="A70" s="279"/>
      <c r="B70" s="232" t="s">
        <v>47</v>
      </c>
      <c r="C70" s="16" t="s">
        <v>46</v>
      </c>
      <c r="D70" s="16"/>
      <c r="E70" s="16" t="s">
        <v>190</v>
      </c>
      <c r="F70" s="17"/>
      <c r="H70" s="289"/>
      <c r="I70" s="289"/>
      <c r="J70" s="277"/>
      <c r="K70" s="290"/>
      <c r="L70" s="8"/>
      <c r="M70" s="7">
        <f>K70/$K$16</f>
        <v>0</v>
      </c>
    </row>
    <row r="71" spans="1:13" ht="15" customHeight="1">
      <c r="A71" s="279"/>
      <c r="B71" s="232"/>
      <c r="C71" s="16"/>
      <c r="D71" s="16"/>
      <c r="E71" s="285" t="s">
        <v>184</v>
      </c>
      <c r="F71" s="285"/>
      <c r="G71" s="172" t="s">
        <v>184</v>
      </c>
      <c r="H71" s="180">
        <v>100</v>
      </c>
      <c r="I71" s="181">
        <f>H71*$K$18</f>
        <v>84.74576271186442</v>
      </c>
      <c r="J71" s="182"/>
      <c r="K71" s="252"/>
      <c r="L71" s="8"/>
      <c r="M71" s="7"/>
    </row>
    <row r="72" spans="1:13" ht="15" customHeight="1">
      <c r="A72" s="279"/>
      <c r="B72" s="235"/>
      <c r="C72" s="235"/>
      <c r="D72" s="235"/>
      <c r="E72" s="236"/>
      <c r="F72" s="236"/>
      <c r="G72" s="237"/>
      <c r="H72" s="238"/>
      <c r="I72" s="239"/>
      <c r="J72" s="240"/>
      <c r="K72" s="241"/>
      <c r="L72" s="242"/>
      <c r="M72" s="243"/>
    </row>
    <row r="73" spans="1:13" ht="15" customHeight="1">
      <c r="A73" s="279"/>
      <c r="B73" t="s">
        <v>45</v>
      </c>
      <c r="C73" s="16"/>
      <c r="D73" s="16"/>
      <c r="E73" s="17"/>
      <c r="F73" s="17"/>
      <c r="H73" s="4"/>
      <c r="I73" s="41"/>
      <c r="J73" s="36"/>
      <c r="K73" s="202"/>
      <c r="L73" s="8"/>
      <c r="M73" s="7"/>
    </row>
    <row r="74" spans="1:13" ht="29.25" customHeight="1">
      <c r="A74" s="279"/>
      <c r="B74" s="16" t="s">
        <v>44</v>
      </c>
      <c r="C74" s="16" t="s">
        <v>43</v>
      </c>
      <c r="D74" s="16"/>
      <c r="E74" s="17"/>
      <c r="F74" s="17"/>
      <c r="G74" s="44" t="s">
        <v>178</v>
      </c>
      <c r="H74" s="1">
        <v>84</v>
      </c>
      <c r="I74" s="1">
        <f>H74*$K$18</f>
        <v>71.1864406779661</v>
      </c>
      <c r="J74" s="36"/>
      <c r="K74" s="252"/>
      <c r="L74" s="8"/>
      <c r="M74" s="7">
        <f>K74/$K$16</f>
        <v>0</v>
      </c>
    </row>
    <row r="75" spans="1:13" ht="15" customHeight="1">
      <c r="A75" s="279"/>
      <c r="B75" s="16"/>
      <c r="C75" s="16"/>
      <c r="D75" s="16"/>
      <c r="E75" s="17"/>
      <c r="F75" s="17"/>
      <c r="H75" s="4"/>
      <c r="I75" s="41"/>
      <c r="J75" s="36"/>
      <c r="K75" s="252"/>
      <c r="L75" s="8"/>
      <c r="M75" s="7"/>
    </row>
    <row r="76" spans="1:13" ht="15" customHeight="1">
      <c r="A76" s="279"/>
      <c r="B76" t="s">
        <v>37</v>
      </c>
      <c r="C76" t="s">
        <v>36</v>
      </c>
      <c r="D76" s="16"/>
      <c r="E76" s="17"/>
      <c r="F76" s="17"/>
      <c r="H76" s="4"/>
      <c r="I76" s="41"/>
      <c r="J76" s="36"/>
      <c r="K76" s="252"/>
      <c r="L76" s="8"/>
      <c r="M76" s="7"/>
    </row>
    <row r="77" spans="1:11" ht="15" customHeight="1">
      <c r="A77" s="279"/>
      <c r="B77" s="14"/>
      <c r="C77" s="313" t="s">
        <v>1</v>
      </c>
      <c r="D77" s="314"/>
      <c r="E77" s="314"/>
      <c r="G77" s="45"/>
      <c r="H77" s="4" t="s">
        <v>179</v>
      </c>
      <c r="I77" s="4"/>
      <c r="K77" s="254"/>
    </row>
    <row r="78" spans="1:11" ht="15" customHeight="1">
      <c r="A78" s="279"/>
      <c r="B78" t="s">
        <v>42</v>
      </c>
      <c r="C78" s="11"/>
      <c r="D78" s="14"/>
      <c r="E78" s="14"/>
      <c r="G78" s="45"/>
      <c r="H78" s="4"/>
      <c r="I78" s="4"/>
      <c r="K78" s="254"/>
    </row>
    <row r="79" spans="1:13" ht="31.5" customHeight="1">
      <c r="A79" s="279"/>
      <c r="B79" s="10" t="s">
        <v>41</v>
      </c>
      <c r="C79" s="286" t="s">
        <v>6</v>
      </c>
      <c r="D79" s="286"/>
      <c r="E79" s="9" t="s">
        <v>8</v>
      </c>
      <c r="G79" s="169" t="s">
        <v>40</v>
      </c>
      <c r="H79" s="1">
        <v>590</v>
      </c>
      <c r="I79" s="1">
        <f>H79*$K$18</f>
        <v>500.00000000000006</v>
      </c>
      <c r="J79" s="36"/>
      <c r="K79" s="252"/>
      <c r="L79" s="2"/>
      <c r="M79" s="7">
        <f>K79/$K$16</f>
        <v>0</v>
      </c>
    </row>
    <row r="80" spans="1:13" ht="15" customHeight="1">
      <c r="A80" s="279"/>
      <c r="G80" s="45"/>
      <c r="J80" s="2"/>
      <c r="K80" s="255"/>
      <c r="L80" s="2"/>
      <c r="M80" s="2"/>
    </row>
    <row r="81" spans="1:13" ht="31.5" customHeight="1">
      <c r="A81" s="279"/>
      <c r="B81" s="10" t="s">
        <v>41</v>
      </c>
      <c r="C81" s="286" t="s">
        <v>6</v>
      </c>
      <c r="D81" s="286"/>
      <c r="E81" s="9" t="s">
        <v>7</v>
      </c>
      <c r="G81" s="169" t="s">
        <v>40</v>
      </c>
      <c r="H81" s="1">
        <v>630</v>
      </c>
      <c r="I81" s="1">
        <f>H81*$K$18</f>
        <v>533.8983050847459</v>
      </c>
      <c r="J81" s="36"/>
      <c r="K81" s="252"/>
      <c r="L81" s="2"/>
      <c r="M81" s="7">
        <f>K81/$K$16</f>
        <v>0</v>
      </c>
    </row>
    <row r="82" spans="1:13" ht="15" customHeight="1">
      <c r="A82" s="279"/>
      <c r="G82" s="45"/>
      <c r="H82" s="4"/>
      <c r="I82" s="6"/>
      <c r="J82" s="2"/>
      <c r="K82" s="3"/>
      <c r="L82" s="2"/>
      <c r="M82" s="2"/>
    </row>
    <row r="83" spans="1:13" ht="31.5" customHeight="1">
      <c r="A83" s="279"/>
      <c r="B83" s="16" t="s">
        <v>39</v>
      </c>
      <c r="C83" s="293" t="s">
        <v>5</v>
      </c>
      <c r="D83" s="286"/>
      <c r="E83" s="5" t="s">
        <v>4</v>
      </c>
      <c r="G83" s="42" t="s">
        <v>38</v>
      </c>
      <c r="H83" s="1">
        <v>30</v>
      </c>
      <c r="I83" s="1">
        <f>H83*$K$18</f>
        <v>25.423728813559325</v>
      </c>
      <c r="J83" s="36"/>
      <c r="K83" s="252"/>
      <c r="L83" s="2"/>
      <c r="M83" s="7">
        <f>K83/$K$16</f>
        <v>0</v>
      </c>
    </row>
    <row r="84" spans="1:13" ht="15" customHeight="1">
      <c r="A84" s="279"/>
      <c r="B84" t="s">
        <v>37</v>
      </c>
      <c r="C84" t="s">
        <v>36</v>
      </c>
      <c r="D84" s="16"/>
      <c r="E84" s="5"/>
      <c r="G84" s="42"/>
      <c r="H84" s="4"/>
      <c r="I84" s="41"/>
      <c r="J84" s="36"/>
      <c r="K84" s="252"/>
      <c r="L84" s="2"/>
      <c r="M84" s="7"/>
    </row>
    <row r="85" spans="1:13" ht="15" customHeight="1">
      <c r="A85" s="279"/>
      <c r="B85" t="s">
        <v>35</v>
      </c>
      <c r="C85" s="16"/>
      <c r="D85" s="16"/>
      <c r="E85" s="5"/>
      <c r="G85" s="42"/>
      <c r="H85" s="4"/>
      <c r="I85" s="41"/>
      <c r="J85" s="36"/>
      <c r="K85" s="252"/>
      <c r="L85" s="2"/>
      <c r="M85" s="7"/>
    </row>
    <row r="86" spans="1:13" ht="31.5" customHeight="1">
      <c r="A86" s="279"/>
      <c r="B86" s="16" t="s">
        <v>34</v>
      </c>
      <c r="C86" s="44" t="s">
        <v>33</v>
      </c>
      <c r="D86" s="44"/>
      <c r="E86" s="5"/>
      <c r="G86" s="169" t="s">
        <v>180</v>
      </c>
      <c r="H86" s="1">
        <v>120</v>
      </c>
      <c r="I86" s="1">
        <f>H86*$K$18</f>
        <v>101.6949152542373</v>
      </c>
      <c r="J86" s="36"/>
      <c r="K86" s="252"/>
      <c r="L86" s="2"/>
      <c r="M86" s="7"/>
    </row>
    <row r="87" spans="1:13" ht="31.5" customHeight="1">
      <c r="A87" s="279"/>
      <c r="B87" s="16" t="s">
        <v>32</v>
      </c>
      <c r="C87" s="16" t="s">
        <v>31</v>
      </c>
      <c r="D87" s="16" t="s">
        <v>30</v>
      </c>
      <c r="E87" s="44" t="s">
        <v>22</v>
      </c>
      <c r="G87" s="44" t="s">
        <v>29</v>
      </c>
      <c r="H87" s="1">
        <v>1100</v>
      </c>
      <c r="I87" s="1">
        <f>H87*$K$18</f>
        <v>932.2033898305085</v>
      </c>
      <c r="J87" s="36"/>
      <c r="K87" s="202"/>
      <c r="L87" s="2"/>
      <c r="M87" s="7"/>
    </row>
    <row r="88" spans="1:13" ht="31.5" customHeight="1">
      <c r="A88" s="279"/>
      <c r="B88" s="16" t="s">
        <v>28</v>
      </c>
      <c r="C88" s="16" t="s">
        <v>27</v>
      </c>
      <c r="D88" s="16" t="s">
        <v>26</v>
      </c>
      <c r="E88" s="44" t="s">
        <v>22</v>
      </c>
      <c r="G88" s="44" t="s">
        <v>21</v>
      </c>
      <c r="H88" s="1">
        <v>1220</v>
      </c>
      <c r="I88" s="1">
        <f>H88*$K$18</f>
        <v>1033.8983050847457</v>
      </c>
      <c r="J88" s="36"/>
      <c r="K88" s="202"/>
      <c r="L88" s="2"/>
      <c r="M88" s="7"/>
    </row>
    <row r="89" spans="1:13" ht="31.5" customHeight="1">
      <c r="A89" s="279"/>
      <c r="B89" s="16" t="s">
        <v>25</v>
      </c>
      <c r="C89" s="16" t="s">
        <v>24</v>
      </c>
      <c r="D89" s="16" t="s">
        <v>23</v>
      </c>
      <c r="E89" s="44" t="s">
        <v>22</v>
      </c>
      <c r="G89" s="44" t="s">
        <v>21</v>
      </c>
      <c r="H89" s="1">
        <v>1350</v>
      </c>
      <c r="I89" s="1">
        <f>H89*$K$18</f>
        <v>1144.0677966101696</v>
      </c>
      <c r="J89" s="36"/>
      <c r="K89" s="202"/>
      <c r="L89" s="2"/>
      <c r="M89" s="7"/>
    </row>
    <row r="90" spans="1:13" ht="31.5" customHeight="1" thickBot="1">
      <c r="A90" s="279"/>
      <c r="B90" s="43" t="s">
        <v>20</v>
      </c>
      <c r="C90" s="16"/>
      <c r="D90" s="16"/>
      <c r="E90" s="5"/>
      <c r="G90" s="42"/>
      <c r="I90" s="41"/>
      <c r="J90" s="26"/>
      <c r="K90" s="202"/>
      <c r="L90" s="2"/>
      <c r="M90" s="7"/>
    </row>
    <row r="91" spans="1:13" ht="24" customHeight="1">
      <c r="A91" s="279"/>
      <c r="B91" s="16" t="s">
        <v>19</v>
      </c>
      <c r="C91" s="39" t="s">
        <v>18</v>
      </c>
      <c r="D91" s="39"/>
      <c r="E91" s="5"/>
      <c r="G91" s="40" t="s">
        <v>14</v>
      </c>
      <c r="H91" s="1">
        <v>120</v>
      </c>
      <c r="I91" s="1">
        <f>H91*$K$18+1</f>
        <v>102.6949152542373</v>
      </c>
      <c r="J91" s="36"/>
      <c r="K91" s="252"/>
      <c r="L91" s="2"/>
      <c r="M91" s="7">
        <f>K91/$K$16</f>
        <v>0</v>
      </c>
    </row>
    <row r="92" spans="1:13" ht="24" customHeight="1" thickBot="1">
      <c r="A92" s="279"/>
      <c r="B92" s="16" t="s">
        <v>17</v>
      </c>
      <c r="C92" s="39" t="s">
        <v>16</v>
      </c>
      <c r="D92" s="16"/>
      <c r="E92" s="5" t="s">
        <v>15</v>
      </c>
      <c r="F92" s="38" t="s">
        <v>12</v>
      </c>
      <c r="G92" s="37" t="s">
        <v>14</v>
      </c>
      <c r="H92" s="1">
        <v>74</v>
      </c>
      <c r="I92" s="1">
        <f>H92*$K$18</f>
        <v>62.71186440677967</v>
      </c>
      <c r="J92" s="36"/>
      <c r="K92" s="252"/>
      <c r="L92" s="2"/>
      <c r="M92" s="7">
        <f>K92/$K$16</f>
        <v>0</v>
      </c>
    </row>
    <row r="93" spans="1:13" ht="18.75" customHeight="1" thickBot="1">
      <c r="A93" s="279"/>
      <c r="B93" s="292" t="s">
        <v>13</v>
      </c>
      <c r="C93" s="293"/>
      <c r="D93" s="32"/>
      <c r="E93" s="35" t="s">
        <v>12</v>
      </c>
      <c r="G93" s="34" t="s">
        <v>11</v>
      </c>
      <c r="H93" s="4"/>
      <c r="I93" s="6"/>
      <c r="J93" s="2"/>
      <c r="K93" s="3"/>
      <c r="L93" s="2"/>
      <c r="M93" s="2"/>
    </row>
    <row r="94" spans="1:13" ht="18.75" customHeight="1">
      <c r="A94" s="279"/>
      <c r="B94" s="33"/>
      <c r="C94" s="33"/>
      <c r="D94" s="32"/>
      <c r="H94" s="4"/>
      <c r="I94" s="6"/>
      <c r="J94" s="2"/>
      <c r="K94" s="3"/>
      <c r="L94" s="2"/>
      <c r="M94" s="2"/>
    </row>
    <row r="95" spans="1:13" ht="29.25" customHeight="1">
      <c r="A95" s="279"/>
      <c r="B95" s="294" t="s">
        <v>10</v>
      </c>
      <c r="C95" s="295"/>
      <c r="D95" s="31" t="s">
        <v>9</v>
      </c>
      <c r="E95" s="30"/>
      <c r="F95" s="30"/>
      <c r="G95" s="30"/>
      <c r="H95" s="29"/>
      <c r="I95" s="6"/>
      <c r="J95" s="2"/>
      <c r="K95" s="3"/>
      <c r="L95" s="2"/>
      <c r="M95" s="2"/>
    </row>
    <row r="96" spans="1:13" ht="29.25" customHeight="1">
      <c r="A96" s="279"/>
      <c r="H96" s="4"/>
      <c r="I96" s="6"/>
      <c r="J96" s="2"/>
      <c r="K96" s="3"/>
      <c r="L96" s="2"/>
      <c r="M96" s="2"/>
    </row>
    <row r="97" spans="1:13" ht="18" customHeight="1">
      <c r="A97" s="279"/>
      <c r="B97" s="245" t="s">
        <v>191</v>
      </c>
      <c r="C97" s="275" t="s">
        <v>192</v>
      </c>
      <c r="D97" s="276"/>
      <c r="G97" s="5"/>
      <c r="H97" s="4"/>
      <c r="J97" s="2"/>
      <c r="K97" s="3"/>
      <c r="L97" s="2"/>
      <c r="M97" s="2"/>
    </row>
    <row r="98" spans="1:13" ht="29.25" customHeight="1" thickBot="1">
      <c r="A98" s="279"/>
      <c r="H98" s="4"/>
      <c r="I98" s="6"/>
      <c r="J98" s="2"/>
      <c r="K98" s="3"/>
      <c r="L98" s="2"/>
      <c r="M98" s="2"/>
    </row>
    <row r="99" spans="1:13" ht="29.25" customHeight="1" thickBot="1">
      <c r="A99" s="280"/>
      <c r="B99" s="249" t="s">
        <v>193</v>
      </c>
      <c r="C99" s="250" t="s">
        <v>194</v>
      </c>
      <c r="E99" s="14" t="s">
        <v>204</v>
      </c>
      <c r="H99" s="4"/>
      <c r="I99" s="6"/>
      <c r="J99" s="2"/>
      <c r="K99" s="3"/>
      <c r="L99" s="2"/>
      <c r="M99" s="2"/>
    </row>
    <row r="100" spans="1:13" ht="29.25" customHeight="1">
      <c r="A100" s="279"/>
      <c r="B100" s="248">
        <v>1</v>
      </c>
      <c r="C100" s="282" t="s">
        <v>197</v>
      </c>
      <c r="D100" s="283"/>
      <c r="E100" s="283"/>
      <c r="F100" s="283"/>
      <c r="G100" s="283"/>
      <c r="H100" s="284"/>
      <c r="I100" s="248">
        <v>1</v>
      </c>
      <c r="J100" s="2"/>
      <c r="K100" s="3"/>
      <c r="L100" s="2"/>
      <c r="M100" s="2"/>
    </row>
    <row r="101" spans="1:13" ht="29.25" customHeight="1">
      <c r="A101" s="279"/>
      <c r="B101" s="247">
        <f>C101+D101+E101+F101+G101</f>
        <v>2880</v>
      </c>
      <c r="C101" s="1">
        <f>$H$51</f>
        <v>180</v>
      </c>
      <c r="D101" s="1">
        <f>H86+H87</f>
        <v>1220</v>
      </c>
      <c r="E101" s="1">
        <f>H56</f>
        <v>40</v>
      </c>
      <c r="F101" s="1">
        <f>$H$48</f>
        <v>340</v>
      </c>
      <c r="G101" s="1">
        <f>$H$43</f>
        <v>1100</v>
      </c>
      <c r="H101" s="25">
        <f>ROUND(B101*0.94,-1)</f>
        <v>2710</v>
      </c>
      <c r="I101" s="1">
        <f>H101*$K$18</f>
        <v>2296.6101694915255</v>
      </c>
      <c r="J101" s="36"/>
      <c r="K101" s="252"/>
      <c r="L101" s="2"/>
      <c r="M101" s="2"/>
    </row>
    <row r="102" spans="1:13" ht="29.25" customHeight="1" thickBot="1">
      <c r="A102" s="279"/>
      <c r="B102" s="247"/>
      <c r="C102" s="1"/>
      <c r="D102" s="1"/>
      <c r="E102" s="1"/>
      <c r="F102" s="1"/>
      <c r="G102" s="1"/>
      <c r="H102" s="265" t="s">
        <v>206</v>
      </c>
      <c r="I102" s="265"/>
      <c r="J102" s="36"/>
      <c r="K102" s="252"/>
      <c r="L102" s="2"/>
      <c r="M102" s="2"/>
    </row>
    <row r="103" spans="1:13" ht="29.25" customHeight="1" thickBot="1">
      <c r="A103" s="280"/>
      <c r="B103" s="249" t="s">
        <v>196</v>
      </c>
      <c r="C103" s="250" t="s">
        <v>198</v>
      </c>
      <c r="E103" s="14" t="s">
        <v>203</v>
      </c>
      <c r="H103" s="4"/>
      <c r="I103" s="6"/>
      <c r="J103" s="2"/>
      <c r="K103" s="255"/>
      <c r="L103" s="2"/>
      <c r="M103" s="2"/>
    </row>
    <row r="104" spans="1:13" ht="29.25" customHeight="1">
      <c r="A104" s="279"/>
      <c r="B104" s="248">
        <v>2</v>
      </c>
      <c r="C104" s="282" t="s">
        <v>199</v>
      </c>
      <c r="D104" s="283"/>
      <c r="E104" s="283"/>
      <c r="F104" s="283"/>
      <c r="G104" s="283"/>
      <c r="H104" s="284"/>
      <c r="I104" s="248">
        <v>2</v>
      </c>
      <c r="J104" s="2"/>
      <c r="K104" s="255"/>
      <c r="L104" s="2"/>
      <c r="M104" s="2"/>
    </row>
    <row r="105" spans="1:13" ht="29.25" customHeight="1">
      <c r="A105" s="279"/>
      <c r="B105" s="247">
        <f>C105+D105+E105+F105+G105</f>
        <v>3060</v>
      </c>
      <c r="C105" s="1">
        <f>$H$51</f>
        <v>180</v>
      </c>
      <c r="D105" s="1">
        <f>H86+H88</f>
        <v>1340</v>
      </c>
      <c r="E105" s="1">
        <f>H71</f>
        <v>100</v>
      </c>
      <c r="F105" s="1">
        <f>$H$48</f>
        <v>340</v>
      </c>
      <c r="G105" s="1">
        <f>$H$43</f>
        <v>1100</v>
      </c>
      <c r="H105" s="25">
        <f>ROUND(B105*0.94,-1)</f>
        <v>2880</v>
      </c>
      <c r="I105" s="1">
        <f>H105*$K$18</f>
        <v>2440.6779661016953</v>
      </c>
      <c r="J105" s="36"/>
      <c r="K105" s="252"/>
      <c r="L105" s="2"/>
      <c r="M105" s="2"/>
    </row>
    <row r="106" spans="1:13" ht="29.25" customHeight="1" thickBot="1">
      <c r="A106" s="279"/>
      <c r="B106" s="247"/>
      <c r="C106" s="1"/>
      <c r="D106" s="1"/>
      <c r="E106" s="1"/>
      <c r="F106" s="1"/>
      <c r="G106" s="1"/>
      <c r="H106" s="265" t="s">
        <v>206</v>
      </c>
      <c r="I106" s="265"/>
      <c r="J106" s="36"/>
      <c r="K106" s="202"/>
      <c r="L106" s="2"/>
      <c r="M106" s="2"/>
    </row>
    <row r="107" spans="1:13" ht="29.25" customHeight="1" thickBot="1">
      <c r="A107" s="281"/>
      <c r="B107" s="249" t="s">
        <v>195</v>
      </c>
      <c r="C107" s="250" t="s">
        <v>200</v>
      </c>
      <c r="E107" s="14" t="s">
        <v>202</v>
      </c>
      <c r="H107" s="4"/>
      <c r="I107" s="6"/>
      <c r="J107" s="2"/>
      <c r="K107" s="3"/>
      <c r="L107" s="2"/>
      <c r="M107" s="2"/>
    </row>
    <row r="108" spans="1:13" ht="29.25" customHeight="1">
      <c r="A108" s="244"/>
      <c r="B108" s="248">
        <v>3</v>
      </c>
      <c r="C108" s="282" t="s">
        <v>201</v>
      </c>
      <c r="D108" s="283"/>
      <c r="E108" s="283"/>
      <c r="F108" s="283"/>
      <c r="G108" s="283"/>
      <c r="H108" s="284"/>
      <c r="I108" s="248">
        <v>3</v>
      </c>
      <c r="J108" s="2"/>
      <c r="K108" s="3"/>
      <c r="L108" s="2"/>
      <c r="M108" s="2"/>
    </row>
    <row r="109" spans="1:13" ht="29.25" customHeight="1">
      <c r="A109" s="251" t="s">
        <v>205</v>
      </c>
      <c r="B109" s="247">
        <f>C109+D109+E109+F109+G109</f>
        <v>2290</v>
      </c>
      <c r="C109" s="1">
        <f>$H$51</f>
        <v>180</v>
      </c>
      <c r="D109" s="1">
        <f>H81</f>
        <v>630</v>
      </c>
      <c r="E109" s="1">
        <f>H66</f>
        <v>40</v>
      </c>
      <c r="F109" s="1">
        <f>$H$48</f>
        <v>340</v>
      </c>
      <c r="G109" s="1">
        <f>$H$43</f>
        <v>1100</v>
      </c>
      <c r="H109" s="25">
        <f>ROUND(B109*0.94,-1)</f>
        <v>2150</v>
      </c>
      <c r="I109" s="1">
        <f>H109*$K$18</f>
        <v>1822.033898305085</v>
      </c>
      <c r="J109" s="36"/>
      <c r="K109" s="252"/>
      <c r="L109" s="2"/>
      <c r="M109" s="2"/>
    </row>
    <row r="110" spans="1:13" ht="29.25" customHeight="1" thickBot="1">
      <c r="A110" s="244"/>
      <c r="B110" s="246"/>
      <c r="C110" s="1"/>
      <c r="D110" s="1"/>
      <c r="E110" s="1"/>
      <c r="F110" s="1"/>
      <c r="G110" s="1"/>
      <c r="H110" s="265" t="s">
        <v>206</v>
      </c>
      <c r="I110" s="265"/>
      <c r="J110" s="36"/>
      <c r="K110" s="202"/>
      <c r="L110" s="2"/>
      <c r="M110" s="2"/>
    </row>
    <row r="111" spans="2:11" ht="18" customHeight="1">
      <c r="B111" s="263"/>
      <c r="G111" s="266" t="s">
        <v>207</v>
      </c>
      <c r="H111" s="267"/>
      <c r="I111" s="268"/>
      <c r="K111" s="28"/>
    </row>
    <row r="112" spans="2:11" ht="18" customHeight="1" thickBot="1">
      <c r="B112" s="263"/>
      <c r="G112" s="269"/>
      <c r="H112" s="270"/>
      <c r="I112" s="271"/>
      <c r="K112" s="28"/>
    </row>
    <row r="113" ht="12.75">
      <c r="K113" s="2"/>
    </row>
  </sheetData>
  <sheetProtection password="CC3D" sheet="1"/>
  <mergeCells count="69">
    <mergeCell ref="A1:A37"/>
    <mergeCell ref="E14:I14"/>
    <mergeCell ref="E13:I13"/>
    <mergeCell ref="E12:I12"/>
    <mergeCell ref="E11:I11"/>
    <mergeCell ref="I3:J4"/>
    <mergeCell ref="E16:F16"/>
    <mergeCell ref="C20:G20"/>
    <mergeCell ref="J21:J25"/>
    <mergeCell ref="E23:E25"/>
    <mergeCell ref="C79:D79"/>
    <mergeCell ref="C81:D81"/>
    <mergeCell ref="E46:F46"/>
    <mergeCell ref="E48:F48"/>
    <mergeCell ref="C83:D83"/>
    <mergeCell ref="G23:G25"/>
    <mergeCell ref="C38:D38"/>
    <mergeCell ref="C40:D40"/>
    <mergeCell ref="C77:E77"/>
    <mergeCell ref="B33:D33"/>
    <mergeCell ref="G36:I36"/>
    <mergeCell ref="E43:F43"/>
    <mergeCell ref="B35:D35"/>
    <mergeCell ref="E52:F52"/>
    <mergeCell ref="D23:D25"/>
    <mergeCell ref="B93:C93"/>
    <mergeCell ref="B95:C95"/>
    <mergeCell ref="J20:M20"/>
    <mergeCell ref="E9:I9"/>
    <mergeCell ref="E8:I8"/>
    <mergeCell ref="E10:I10"/>
    <mergeCell ref="C43:D43"/>
    <mergeCell ref="G35:I35"/>
    <mergeCell ref="B36:D36"/>
    <mergeCell ref="F23:F25"/>
    <mergeCell ref="J54:J55"/>
    <mergeCell ref="K54:K55"/>
    <mergeCell ref="E56:F56"/>
    <mergeCell ref="E61:F61"/>
    <mergeCell ref="H59:H60"/>
    <mergeCell ref="I59:I60"/>
    <mergeCell ref="K59:K60"/>
    <mergeCell ref="H54:H55"/>
    <mergeCell ref="J69:J70"/>
    <mergeCell ref="K69:K70"/>
    <mergeCell ref="H64:H65"/>
    <mergeCell ref="I64:I65"/>
    <mergeCell ref="J64:J65"/>
    <mergeCell ref="K64:K65"/>
    <mergeCell ref="J59:J60"/>
    <mergeCell ref="A38:A107"/>
    <mergeCell ref="C100:H100"/>
    <mergeCell ref="C104:H104"/>
    <mergeCell ref="C108:H108"/>
    <mergeCell ref="E66:F66"/>
    <mergeCell ref="E71:F71"/>
    <mergeCell ref="C46:D46"/>
    <mergeCell ref="C48:D48"/>
    <mergeCell ref="C51:D51"/>
    <mergeCell ref="H102:I102"/>
    <mergeCell ref="H106:I106"/>
    <mergeCell ref="H110:I110"/>
    <mergeCell ref="G111:I112"/>
    <mergeCell ref="F34:I34"/>
    <mergeCell ref="C97:D97"/>
    <mergeCell ref="E51:F51"/>
    <mergeCell ref="H69:H70"/>
    <mergeCell ref="I69:I70"/>
    <mergeCell ref="I54:I55"/>
  </mergeCells>
  <printOptions/>
  <pageMargins left="0.06299212598425198" right="0.06299212598425198" top="0.35433070866141736" bottom="0.35433070866141736" header="0.31496062992125984" footer="0.31496062992125984"/>
  <pageSetup horizontalDpi="600" verticalDpi="600" orientation="portrait" paperSize="9" scale="70" r:id="rId4"/>
  <drawing r:id="rId3"/>
  <legacyDrawing r:id="rId2"/>
  <oleObjects>
    <oleObject progId="PBrush" shapeId="892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B1:M56"/>
  <sheetViews>
    <sheetView rightToLeft="1" view="pageBreakPreview" zoomScaleSheetLayoutView="100" zoomScalePageLayoutView="0" workbookViewId="0" topLeftCell="A1">
      <pane xSplit="4" ySplit="14" topLeftCell="E41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48" sqref="A48"/>
    </sheetView>
  </sheetViews>
  <sheetFormatPr defaultColWidth="9.140625" defaultRowHeight="12.75"/>
  <cols>
    <col min="1" max="2" width="1.7109375" style="101" customWidth="1"/>
    <col min="3" max="3" width="48.28125" style="101" customWidth="1"/>
    <col min="4" max="4" width="15.421875" style="101" customWidth="1"/>
    <col min="5" max="5" width="46.57421875" style="106" customWidth="1"/>
    <col min="6" max="6" width="9.8515625" style="105" customWidth="1"/>
    <col min="7" max="7" width="5.7109375" style="104" customWidth="1"/>
    <col min="8" max="8" width="14.140625" style="103" customWidth="1"/>
    <col min="9" max="9" width="11.00390625" style="102" customWidth="1"/>
    <col min="10" max="10" width="9.140625" style="101" customWidth="1"/>
    <col min="11" max="11" width="13.57421875" style="101" bestFit="1" customWidth="1"/>
    <col min="12" max="16384" width="9.140625" style="101" customWidth="1"/>
  </cols>
  <sheetData>
    <row r="1" spans="5:12" ht="9" customHeight="1" thickBot="1">
      <c r="E1" s="168"/>
      <c r="F1" s="167"/>
      <c r="G1" s="166"/>
      <c r="H1" s="165" t="s">
        <v>177</v>
      </c>
      <c r="K1" s="154" t="s">
        <v>176</v>
      </c>
      <c r="L1" s="153"/>
    </row>
    <row r="2" spans="4:12" ht="15.75">
      <c r="D2" s="353" t="s">
        <v>94</v>
      </c>
      <c r="E2" s="354"/>
      <c r="F2" s="328" t="s">
        <v>109</v>
      </c>
      <c r="G2" s="329"/>
      <c r="H2" s="104" t="s">
        <v>108</v>
      </c>
      <c r="I2" s="99" t="s">
        <v>107</v>
      </c>
      <c r="K2" s="159">
        <f>0.9*0.858</f>
        <v>0.7722</v>
      </c>
      <c r="L2" s="153"/>
    </row>
    <row r="3" spans="4:12" ht="24">
      <c r="D3" s="355">
        <v>41519</v>
      </c>
      <c r="E3" s="356"/>
      <c r="F3" s="328"/>
      <c r="G3" s="329"/>
      <c r="H3" s="94"/>
      <c r="I3" s="98" t="s">
        <v>106</v>
      </c>
      <c r="K3" s="164">
        <v>0.88</v>
      </c>
      <c r="L3" s="164">
        <v>0.9</v>
      </c>
    </row>
    <row r="4" spans="4:12" ht="21.75" customHeight="1">
      <c r="D4" s="344" t="s">
        <v>102</v>
      </c>
      <c r="E4" s="345"/>
      <c r="F4" s="163"/>
      <c r="G4" s="87"/>
      <c r="H4" s="94"/>
      <c r="I4" s="93" t="s">
        <v>104</v>
      </c>
      <c r="K4" s="159"/>
      <c r="L4" s="153"/>
    </row>
    <row r="5" spans="4:12" ht="21.75" customHeight="1" thickBot="1">
      <c r="D5" s="346" t="s">
        <v>101</v>
      </c>
      <c r="E5" s="347"/>
      <c r="F5" s="162"/>
      <c r="G5" s="161"/>
      <c r="H5" s="90"/>
      <c r="I5" s="89" t="s">
        <v>103</v>
      </c>
      <c r="K5" s="159"/>
      <c r="L5" s="153"/>
    </row>
    <row r="6" spans="3:12" ht="21.75" customHeight="1">
      <c r="C6" s="160"/>
      <c r="D6" s="348" t="s">
        <v>175</v>
      </c>
      <c r="E6" s="349"/>
      <c r="F6" s="157"/>
      <c r="G6" s="156"/>
      <c r="H6" s="72"/>
      <c r="I6" s="81"/>
      <c r="K6" s="159"/>
      <c r="L6" s="153"/>
    </row>
    <row r="7" spans="3:12" ht="21.75" customHeight="1">
      <c r="C7" s="158"/>
      <c r="D7" s="336" t="s">
        <v>99</v>
      </c>
      <c r="E7" s="337"/>
      <c r="F7" s="157"/>
      <c r="G7" s="156"/>
      <c r="H7" s="155" t="s">
        <v>98</v>
      </c>
      <c r="I7" s="81"/>
      <c r="K7" s="159">
        <v>0.7</v>
      </c>
      <c r="L7" s="153"/>
    </row>
    <row r="8" spans="3:12" ht="21.75" customHeight="1">
      <c r="C8" s="158"/>
      <c r="D8" s="343" t="s">
        <v>174</v>
      </c>
      <c r="E8" s="343"/>
      <c r="F8" s="157"/>
      <c r="G8" s="156"/>
      <c r="H8" s="155" t="s">
        <v>96</v>
      </c>
      <c r="I8" s="81"/>
      <c r="K8" s="154" t="s">
        <v>173</v>
      </c>
      <c r="L8" s="153"/>
    </row>
    <row r="9" spans="3:9" ht="21.75" customHeight="1">
      <c r="C9" s="294"/>
      <c r="D9" s="294"/>
      <c r="E9" s="104" t="s">
        <v>172</v>
      </c>
      <c r="F9" s="152"/>
      <c r="G9" s="334"/>
      <c r="H9" s="108"/>
      <c r="I9" s="151"/>
    </row>
    <row r="10" spans="3:9" ht="18" customHeight="1">
      <c r="C10" s="339" t="s">
        <v>167</v>
      </c>
      <c r="D10" s="339"/>
      <c r="E10" s="339"/>
      <c r="F10" s="145" t="s">
        <v>90</v>
      </c>
      <c r="G10" s="334"/>
      <c r="H10" s="64" t="s">
        <v>171</v>
      </c>
      <c r="I10" s="150"/>
    </row>
    <row r="11" spans="3:9" ht="12" customHeight="1">
      <c r="C11" s="340" t="s">
        <v>170</v>
      </c>
      <c r="D11" s="350" t="s">
        <v>88</v>
      </c>
      <c r="E11" s="340" t="s">
        <v>85</v>
      </c>
      <c r="F11" s="149" t="s">
        <v>84</v>
      </c>
      <c r="G11" s="334"/>
      <c r="H11" s="60" t="s">
        <v>84</v>
      </c>
      <c r="I11" s="148"/>
    </row>
    <row r="12" spans="3:9" ht="15">
      <c r="C12" s="341"/>
      <c r="D12" s="351"/>
      <c r="E12" s="341"/>
      <c r="F12" s="145" t="s">
        <v>83</v>
      </c>
      <c r="G12" s="334"/>
      <c r="H12" s="147" t="s">
        <v>82</v>
      </c>
      <c r="I12" s="146"/>
    </row>
    <row r="13" spans="3:9" ht="12" customHeight="1">
      <c r="C13" s="342"/>
      <c r="D13" s="352"/>
      <c r="E13" s="342"/>
      <c r="F13" s="145" t="s">
        <v>81</v>
      </c>
      <c r="G13" s="334"/>
      <c r="H13" s="144" t="s">
        <v>81</v>
      </c>
      <c r="I13" s="107"/>
    </row>
    <row r="14" spans="2:9" ht="6" customHeight="1">
      <c r="B14" s="138"/>
      <c r="C14" s="115"/>
      <c r="D14" s="137"/>
      <c r="E14" s="114"/>
      <c r="F14" s="104"/>
      <c r="G14" s="143"/>
      <c r="H14" s="142"/>
      <c r="I14" s="111"/>
    </row>
    <row r="15" spans="3:13" ht="15" customHeight="1">
      <c r="C15" s="130" t="s">
        <v>164</v>
      </c>
      <c r="D15" s="129" t="s">
        <v>169</v>
      </c>
      <c r="E15" s="128" t="s">
        <v>168</v>
      </c>
      <c r="F15" s="118">
        <v>1971.1999999999998</v>
      </c>
      <c r="G15" s="119"/>
      <c r="H15" s="118">
        <v>1556.1</v>
      </c>
      <c r="I15" s="335" t="s">
        <v>167</v>
      </c>
      <c r="K15" s="117"/>
      <c r="M15" s="116"/>
    </row>
    <row r="16" spans="3:13" ht="15" customHeight="1">
      <c r="C16" s="125" t="s">
        <v>164</v>
      </c>
      <c r="D16" s="127" t="s">
        <v>166</v>
      </c>
      <c r="E16" s="126" t="s">
        <v>165</v>
      </c>
      <c r="F16" s="118">
        <v>3819.2</v>
      </c>
      <c r="G16" s="119"/>
      <c r="H16" s="118">
        <v>3017.7</v>
      </c>
      <c r="I16" s="335"/>
      <c r="K16" s="117"/>
      <c r="M16" s="116"/>
    </row>
    <row r="17" spans="3:13" ht="15" customHeight="1">
      <c r="C17" s="125" t="s">
        <v>164</v>
      </c>
      <c r="D17" s="127" t="s">
        <v>163</v>
      </c>
      <c r="E17" s="126" t="s">
        <v>162</v>
      </c>
      <c r="F17" s="118">
        <v>4250.4</v>
      </c>
      <c r="G17" s="119"/>
      <c r="H17" s="118">
        <v>3357.8999999999996</v>
      </c>
      <c r="I17" s="335"/>
      <c r="K17" s="117"/>
      <c r="M17" s="116"/>
    </row>
    <row r="18" spans="3:13" ht="15" customHeight="1">
      <c r="C18" s="125" t="s">
        <v>157</v>
      </c>
      <c r="D18" s="127" t="s">
        <v>161</v>
      </c>
      <c r="E18" s="126" t="s">
        <v>160</v>
      </c>
      <c r="F18" s="118">
        <v>2156</v>
      </c>
      <c r="G18" s="119"/>
      <c r="H18" s="118">
        <v>1701</v>
      </c>
      <c r="I18" s="335"/>
      <c r="K18" s="117"/>
      <c r="M18" s="116"/>
    </row>
    <row r="19" spans="3:13" ht="15" customHeight="1">
      <c r="C19" s="125" t="s">
        <v>157</v>
      </c>
      <c r="D19" s="127" t="s">
        <v>159</v>
      </c>
      <c r="E19" s="126" t="s">
        <v>158</v>
      </c>
      <c r="F19" s="118">
        <v>3942.3999999999996</v>
      </c>
      <c r="G19" s="119"/>
      <c r="H19" s="118">
        <v>3112.2</v>
      </c>
      <c r="I19" s="335"/>
      <c r="K19" s="117"/>
      <c r="M19" s="116"/>
    </row>
    <row r="20" spans="3:13" ht="15" customHeight="1">
      <c r="C20" s="122" t="s">
        <v>157</v>
      </c>
      <c r="D20" s="140" t="s">
        <v>156</v>
      </c>
      <c r="E20" s="139" t="s">
        <v>155</v>
      </c>
      <c r="F20" s="118">
        <v>5420.799999999999</v>
      </c>
      <c r="G20" s="119"/>
      <c r="H20" s="118">
        <v>4284</v>
      </c>
      <c r="I20" s="335"/>
      <c r="K20" s="117"/>
      <c r="M20" s="116"/>
    </row>
    <row r="21" spans="2:13" ht="6" customHeight="1">
      <c r="B21" s="138"/>
      <c r="C21" s="115"/>
      <c r="D21" s="137"/>
      <c r="E21" s="114"/>
      <c r="F21" s="141"/>
      <c r="G21" s="135"/>
      <c r="H21" s="118"/>
      <c r="I21" s="111"/>
      <c r="K21" s="134"/>
      <c r="M21" s="134"/>
    </row>
    <row r="22" spans="3:13" ht="6" customHeight="1">
      <c r="C22" s="110"/>
      <c r="D22" s="133"/>
      <c r="F22" s="132"/>
      <c r="G22" s="119"/>
      <c r="H22" s="118"/>
      <c r="I22" s="107"/>
      <c r="K22" s="117"/>
      <c r="M22" s="131"/>
    </row>
    <row r="23" spans="3:13" ht="15" customHeight="1">
      <c r="C23" s="130" t="s">
        <v>138</v>
      </c>
      <c r="D23" s="129" t="s">
        <v>154</v>
      </c>
      <c r="E23" s="128" t="s">
        <v>153</v>
      </c>
      <c r="F23" s="118">
        <v>301.84</v>
      </c>
      <c r="G23" s="119"/>
      <c r="H23" s="118">
        <v>239.39999999999998</v>
      </c>
      <c r="I23" s="111"/>
      <c r="K23" s="117"/>
      <c r="M23" s="116"/>
    </row>
    <row r="24" spans="3:13" ht="15" customHeight="1">
      <c r="C24" s="125" t="s">
        <v>138</v>
      </c>
      <c r="D24" s="127" t="s">
        <v>152</v>
      </c>
      <c r="E24" s="126" t="s">
        <v>151</v>
      </c>
      <c r="F24" s="118">
        <v>332.64</v>
      </c>
      <c r="G24" s="119"/>
      <c r="H24" s="118">
        <v>264.59999999999997</v>
      </c>
      <c r="I24" s="111"/>
      <c r="K24" s="117"/>
      <c r="M24" s="116"/>
    </row>
    <row r="25" spans="3:13" ht="15" customHeight="1">
      <c r="C25" s="125" t="s">
        <v>138</v>
      </c>
      <c r="D25" s="127" t="s">
        <v>150</v>
      </c>
      <c r="E25" s="126" t="s">
        <v>149</v>
      </c>
      <c r="F25" s="118">
        <v>394.24</v>
      </c>
      <c r="G25" s="119"/>
      <c r="H25" s="118">
        <v>308.7</v>
      </c>
      <c r="I25" s="111"/>
      <c r="K25" s="117"/>
      <c r="M25" s="116"/>
    </row>
    <row r="26" spans="3:13" ht="15" customHeight="1">
      <c r="C26" s="125" t="s">
        <v>138</v>
      </c>
      <c r="D26" s="127" t="s">
        <v>148</v>
      </c>
      <c r="E26" s="126" t="s">
        <v>147</v>
      </c>
      <c r="F26" s="118">
        <v>1145.76</v>
      </c>
      <c r="G26" s="119"/>
      <c r="H26" s="118">
        <v>907.1999999999999</v>
      </c>
      <c r="I26" s="111"/>
      <c r="K26" s="117"/>
      <c r="M26" s="116"/>
    </row>
    <row r="27" spans="3:13" ht="15" customHeight="1">
      <c r="C27" s="125" t="s">
        <v>138</v>
      </c>
      <c r="D27" s="127" t="s">
        <v>146</v>
      </c>
      <c r="E27" s="126" t="s">
        <v>145</v>
      </c>
      <c r="F27" s="118">
        <v>474.32</v>
      </c>
      <c r="G27" s="119"/>
      <c r="H27" s="118">
        <v>371.7</v>
      </c>
      <c r="I27" s="111"/>
      <c r="K27" s="117"/>
      <c r="M27" s="116"/>
    </row>
    <row r="28" spans="3:13" ht="15" customHeight="1">
      <c r="C28" s="125" t="s">
        <v>138</v>
      </c>
      <c r="D28" s="127" t="s">
        <v>144</v>
      </c>
      <c r="E28" s="126" t="s">
        <v>143</v>
      </c>
      <c r="F28" s="118">
        <v>973.28</v>
      </c>
      <c r="G28" s="119"/>
      <c r="H28" s="118">
        <v>768.5999999999999</v>
      </c>
      <c r="I28" s="111"/>
      <c r="K28" s="117"/>
      <c r="M28" s="116"/>
    </row>
    <row r="29" spans="3:13" ht="15" customHeight="1">
      <c r="C29" s="125" t="s">
        <v>138</v>
      </c>
      <c r="D29" s="127" t="s">
        <v>142</v>
      </c>
      <c r="E29" s="126" t="s">
        <v>141</v>
      </c>
      <c r="F29" s="118">
        <v>1601.6</v>
      </c>
      <c r="G29" s="119"/>
      <c r="H29" s="118">
        <v>1266.3</v>
      </c>
      <c r="I29" s="111"/>
      <c r="K29" s="117"/>
      <c r="M29" s="116"/>
    </row>
    <row r="30" spans="3:13" ht="15" customHeight="1">
      <c r="C30" s="125" t="s">
        <v>138</v>
      </c>
      <c r="D30" s="127" t="s">
        <v>140</v>
      </c>
      <c r="E30" s="126" t="s">
        <v>139</v>
      </c>
      <c r="F30" s="118">
        <v>2772</v>
      </c>
      <c r="G30" s="119"/>
      <c r="H30" s="118">
        <v>2186.1</v>
      </c>
      <c r="I30" s="111"/>
      <c r="K30" s="117"/>
      <c r="M30" s="116"/>
    </row>
    <row r="31" spans="3:13" ht="15" customHeight="1">
      <c r="C31" s="122" t="s">
        <v>138</v>
      </c>
      <c r="D31" s="140" t="s">
        <v>137</v>
      </c>
      <c r="E31" s="139" t="s">
        <v>136</v>
      </c>
      <c r="F31" s="118">
        <v>517.44</v>
      </c>
      <c r="G31" s="119"/>
      <c r="H31" s="118">
        <v>409.5</v>
      </c>
      <c r="I31" s="111"/>
      <c r="K31" s="117"/>
      <c r="M31" s="116"/>
    </row>
    <row r="32" spans="2:13" ht="6" customHeight="1">
      <c r="B32" s="138"/>
      <c r="C32" s="115"/>
      <c r="D32" s="137"/>
      <c r="E32" s="114"/>
      <c r="F32" s="136"/>
      <c r="G32" s="135"/>
      <c r="H32" s="118"/>
      <c r="I32" s="111"/>
      <c r="K32" s="134"/>
      <c r="M32" s="134"/>
    </row>
    <row r="33" spans="3:13" ht="6" customHeight="1">
      <c r="C33" s="110"/>
      <c r="D33" s="133"/>
      <c r="F33" s="132"/>
      <c r="G33" s="119"/>
      <c r="H33" s="118"/>
      <c r="I33" s="107"/>
      <c r="K33" s="117"/>
      <c r="M33" s="131"/>
    </row>
    <row r="34" spans="3:13" ht="15" customHeight="1">
      <c r="C34" s="130" t="s">
        <v>122</v>
      </c>
      <c r="D34" s="129" t="s">
        <v>135</v>
      </c>
      <c r="E34" s="128" t="s">
        <v>134</v>
      </c>
      <c r="F34" s="118">
        <v>314.15999999999997</v>
      </c>
      <c r="G34" s="119"/>
      <c r="H34" s="118">
        <v>245.7</v>
      </c>
      <c r="I34" s="111"/>
      <c r="K34" s="117"/>
      <c r="M34" s="116"/>
    </row>
    <row r="35" spans="3:13" ht="15" customHeight="1">
      <c r="C35" s="125" t="s">
        <v>112</v>
      </c>
      <c r="D35" s="127" t="s">
        <v>133</v>
      </c>
      <c r="E35" s="126" t="s">
        <v>132</v>
      </c>
      <c r="F35" s="118">
        <v>102.872</v>
      </c>
      <c r="G35" s="119"/>
      <c r="H35" s="118">
        <v>81.89999999999999</v>
      </c>
      <c r="I35" s="111"/>
      <c r="K35" s="117"/>
      <c r="M35" s="116"/>
    </row>
    <row r="36" spans="3:13" ht="15" customHeight="1">
      <c r="C36" s="125" t="s">
        <v>131</v>
      </c>
      <c r="D36" s="127" t="s">
        <v>130</v>
      </c>
      <c r="E36" s="126" t="s">
        <v>129</v>
      </c>
      <c r="F36" s="118">
        <v>6652.799999999999</v>
      </c>
      <c r="G36" s="119"/>
      <c r="H36" s="118">
        <v>5254.2</v>
      </c>
      <c r="I36" s="111"/>
      <c r="K36" s="117"/>
      <c r="M36" s="116"/>
    </row>
    <row r="37" spans="3:13" ht="15" customHeight="1">
      <c r="C37" s="125" t="s">
        <v>112</v>
      </c>
      <c r="D37" s="127" t="s">
        <v>128</v>
      </c>
      <c r="E37" s="126" t="s">
        <v>127</v>
      </c>
      <c r="F37" s="118">
        <v>154</v>
      </c>
      <c r="G37" s="119"/>
      <c r="H37" s="118">
        <v>119.69999999999999</v>
      </c>
      <c r="I37" s="111"/>
      <c r="K37" s="117"/>
      <c r="M37" s="116"/>
    </row>
    <row r="38" spans="3:13" ht="15" customHeight="1">
      <c r="C38" s="125" t="s">
        <v>112</v>
      </c>
      <c r="D38" s="127" t="s">
        <v>126</v>
      </c>
      <c r="E38" s="126" t="s">
        <v>125</v>
      </c>
      <c r="F38" s="118">
        <v>62.832</v>
      </c>
      <c r="G38" s="119"/>
      <c r="H38" s="118">
        <v>50.4</v>
      </c>
      <c r="I38" s="111"/>
      <c r="K38" s="117"/>
      <c r="M38" s="116"/>
    </row>
    <row r="39" spans="3:13" ht="15" customHeight="1">
      <c r="C39" s="125" t="s">
        <v>112</v>
      </c>
      <c r="D39" s="127" t="s">
        <v>124</v>
      </c>
      <c r="E39" s="126" t="s">
        <v>123</v>
      </c>
      <c r="F39" s="118">
        <v>45.584</v>
      </c>
      <c r="G39" s="119"/>
      <c r="H39" s="118">
        <v>37.8</v>
      </c>
      <c r="I39" s="111"/>
      <c r="K39" s="117"/>
      <c r="M39" s="116"/>
    </row>
    <row r="40" spans="3:13" ht="15" customHeight="1">
      <c r="C40" s="125" t="s">
        <v>122</v>
      </c>
      <c r="D40" s="127" t="s">
        <v>121</v>
      </c>
      <c r="E40" s="126" t="s">
        <v>120</v>
      </c>
      <c r="F40" s="118">
        <v>468.1599999999999</v>
      </c>
      <c r="G40" s="119"/>
      <c r="H40" s="118">
        <v>371.7</v>
      </c>
      <c r="I40" s="111"/>
      <c r="K40" s="117"/>
      <c r="M40" s="116"/>
    </row>
    <row r="41" spans="3:13" ht="15" customHeight="1">
      <c r="C41" s="125" t="s">
        <v>117</v>
      </c>
      <c r="D41" s="127" t="s">
        <v>119</v>
      </c>
      <c r="E41" s="126" t="s">
        <v>118</v>
      </c>
      <c r="F41" s="118">
        <v>665.28</v>
      </c>
      <c r="G41" s="119"/>
      <c r="H41" s="118">
        <v>522.9</v>
      </c>
      <c r="I41" s="111"/>
      <c r="K41" s="117"/>
      <c r="M41" s="116"/>
    </row>
    <row r="42" spans="3:13" ht="15" customHeight="1">
      <c r="C42" s="125" t="s">
        <v>117</v>
      </c>
      <c r="D42" s="127" t="s">
        <v>116</v>
      </c>
      <c r="E42" s="126" t="s">
        <v>115</v>
      </c>
      <c r="F42" s="118">
        <v>597.52</v>
      </c>
      <c r="G42" s="119"/>
      <c r="H42" s="118">
        <v>472.49999999999994</v>
      </c>
      <c r="I42" s="111"/>
      <c r="K42" s="117"/>
      <c r="M42" s="116"/>
    </row>
    <row r="43" spans="3:13" ht="15" customHeight="1">
      <c r="C43" s="125" t="s">
        <v>112</v>
      </c>
      <c r="D43" s="124" t="s">
        <v>114</v>
      </c>
      <c r="E43" s="123" t="s">
        <v>113</v>
      </c>
      <c r="F43" s="118">
        <v>45.584</v>
      </c>
      <c r="G43" s="119"/>
      <c r="H43" s="118">
        <v>37.8</v>
      </c>
      <c r="I43" s="111"/>
      <c r="K43" s="117"/>
      <c r="M43" s="116"/>
    </row>
    <row r="44" spans="3:13" ht="15" customHeight="1">
      <c r="C44" s="122" t="s">
        <v>112</v>
      </c>
      <c r="D44" s="121" t="s">
        <v>111</v>
      </c>
      <c r="E44" s="120" t="s">
        <v>110</v>
      </c>
      <c r="F44" s="118">
        <v>40.04</v>
      </c>
      <c r="G44" s="119"/>
      <c r="H44" s="118">
        <v>31.499999999999996</v>
      </c>
      <c r="I44" s="111"/>
      <c r="K44" s="117"/>
      <c r="M44" s="116"/>
    </row>
    <row r="45" spans="3:9" ht="6" customHeight="1">
      <c r="C45" s="115"/>
      <c r="D45" s="115"/>
      <c r="E45" s="114"/>
      <c r="F45" s="104"/>
      <c r="G45" s="113"/>
      <c r="H45" s="112"/>
      <c r="I45" s="111"/>
    </row>
    <row r="46" spans="3:9" ht="6" customHeight="1">
      <c r="C46" s="110"/>
      <c r="D46" s="110"/>
      <c r="G46" s="109"/>
      <c r="H46" s="108"/>
      <c r="I46" s="107"/>
    </row>
    <row r="47" spans="7:9" ht="12.75">
      <c r="G47" s="109"/>
      <c r="H47" s="108"/>
      <c r="I47" s="107"/>
    </row>
    <row r="48" spans="7:9" ht="12.75">
      <c r="G48" s="109"/>
      <c r="H48" s="108"/>
      <c r="I48" s="107"/>
    </row>
    <row r="49" spans="7:9" ht="12.75">
      <c r="G49" s="109"/>
      <c r="H49" s="108"/>
      <c r="I49" s="107"/>
    </row>
    <row r="50" spans="7:9" ht="12.75">
      <c r="G50" s="109"/>
      <c r="H50" s="108"/>
      <c r="I50" s="107"/>
    </row>
    <row r="51" spans="5:9" ht="12.75">
      <c r="E51" s="338"/>
      <c r="G51" s="109"/>
      <c r="H51" s="108"/>
      <c r="I51" s="107"/>
    </row>
    <row r="52" spans="5:9" ht="12.75">
      <c r="E52" s="338"/>
      <c r="G52" s="109"/>
      <c r="H52" s="108"/>
      <c r="I52" s="107"/>
    </row>
    <row r="53" spans="5:9" ht="12.75">
      <c r="E53" s="338"/>
      <c r="G53" s="109"/>
      <c r="H53" s="108"/>
      <c r="I53" s="107"/>
    </row>
    <row r="54" spans="5:9" ht="12.75">
      <c r="E54" s="338"/>
      <c r="G54" s="109"/>
      <c r="H54" s="108"/>
      <c r="I54" s="107"/>
    </row>
    <row r="55" spans="5:9" ht="12.75">
      <c r="E55" s="338"/>
      <c r="G55" s="109"/>
      <c r="H55" s="108"/>
      <c r="I55" s="107"/>
    </row>
    <row r="56" ht="12.75">
      <c r="E56" s="338"/>
    </row>
  </sheetData>
  <sheetProtection password="CC3D" sheet="1"/>
  <mergeCells count="16">
    <mergeCell ref="D4:E4"/>
    <mergeCell ref="D5:E5"/>
    <mergeCell ref="D6:E6"/>
    <mergeCell ref="D11:D13"/>
    <mergeCell ref="E11:E13"/>
    <mergeCell ref="F2:G3"/>
    <mergeCell ref="D2:E2"/>
    <mergeCell ref="D3:E3"/>
    <mergeCell ref="I15:I20"/>
    <mergeCell ref="D7:E7"/>
    <mergeCell ref="E51:E56"/>
    <mergeCell ref="C9:D9"/>
    <mergeCell ref="G9:G13"/>
    <mergeCell ref="C10:E10"/>
    <mergeCell ref="C11:C13"/>
    <mergeCell ref="D8:E8"/>
  </mergeCells>
  <printOptions horizontalCentered="1"/>
  <pageMargins left="0.06299212598425198" right="0.06299212598425198" top="0.15748031496062992" bottom="0.35433070866141736" header="0.31496062992125984" footer="0.31496062992125984"/>
  <pageSetup horizontalDpi="600" verticalDpi="600" orientation="portrait" paperSize="9" scale="66" r:id="rId3"/>
  <headerFooter alignWithMargins="0">
    <oddHeader>&amp;L&amp;G&amp;C&amp;"Arial,מודגש"&amp;12 &amp;"Arial,רגיל"
&amp;"Arial,מודגש"&amp;18מערכות ועידה&amp;R&amp;G</oddHeader>
    <oddFooter>&amp;CWWW.GIVEON.CO.IL
יבואן בישראל: גבעון אלקטרוניקה בע"מ האוּמנים 7א' ת"א 67897 טל: 03-5612171 פקס: 03-5612173&amp;Rinfo@giveon.co.il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</dc:creator>
  <cp:keywords/>
  <dc:description/>
  <cp:lastModifiedBy>Britt</cp:lastModifiedBy>
  <cp:lastPrinted>2014-07-27T08:45:55Z</cp:lastPrinted>
  <dcterms:created xsi:type="dcterms:W3CDTF">2014-06-11T09:27:50Z</dcterms:created>
  <dcterms:modified xsi:type="dcterms:W3CDTF">2014-07-27T08:46:40Z</dcterms:modified>
  <cp:category/>
  <cp:version/>
  <cp:contentType/>
  <cp:contentStatus/>
</cp:coreProperties>
</file>